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https://d.docs.live.net/18fef2d16f646e6f/5. Assistant Professor ISEG/8. EQR (Equity Research) MFIN/4. EQR (Fall 2020)/Lectures/6. Equity Valuation/"/>
    </mc:Choice>
  </mc:AlternateContent>
  <xr:revisionPtr revIDLastSave="2" documentId="8_{3DC007B4-0172-4FC2-98C5-8E0B6CDED3BC}" xr6:coauthVersionLast="45" xr6:coauthVersionMax="45" xr10:uidLastSave="{971FDD3A-1409-48B7-A590-961377D97634}"/>
  <bookViews>
    <workbookView xWindow="-120" yWindow="480" windowWidth="29040" windowHeight="15240" firstSheet="1" activeTab="1" xr2:uid="{E9B8DE30-C360-4F87-9AAD-6119B2EF3932}"/>
  </bookViews>
  <sheets>
    <sheet name="CB_DATA_" sheetId="2" state="veryHidden" r:id="rId1"/>
    <sheet name="Example MC" sheetId="1" r:id="rId2"/>
  </sheets>
  <definedNames>
    <definedName name="CB_0386cbf94a114308912086fcd69fc0ff" localSheetId="0" hidden="1">#N/A</definedName>
    <definedName name="CB_0fa7232d02624117a2f213454f2ee712" localSheetId="1" hidden="1">'Example MC'!$G$9</definedName>
    <definedName name="CB_5120e48755734a9380be8ebefce480aa" localSheetId="1" hidden="1">'Example MC'!#REF!</definedName>
    <definedName name="CB_6779ad4a26c649228c31e2fe502dc375" localSheetId="0" hidden="1">#N/A</definedName>
    <definedName name="CB_a4c60ddd45a548328b40fc4c2f50f78c" localSheetId="1" hidden="1">'Example MC'!$J$31</definedName>
    <definedName name="CB_af1feba01ebf4544b65e9610b374d241" localSheetId="0" hidden="1">#N/A</definedName>
    <definedName name="CB_b605131c0723407aa226d0925e8c53e6" localSheetId="1" hidden="1">'Example MC'!#REF!</definedName>
    <definedName name="CB_b7e7300a85154bfdb1cac530ae88fda6" localSheetId="1" hidden="1">'Example MC'!$J$21</definedName>
    <definedName name="CB_b8510b5789c4497ca0b4f9c9e774ce3d" localSheetId="0" hidden="1">#N/A</definedName>
    <definedName name="CB_baa99a621435475eaf6d67e7cf25b8e5" localSheetId="1" hidden="1">'Example MC'!$J$22</definedName>
    <definedName name="CB_bf2e2885aef04fddbf9be33dde80f4d4" localSheetId="1" hidden="1">'Example MC'!$G$4</definedName>
    <definedName name="CB_Block_00000000000000000000000000000000" localSheetId="0" hidden="1">"'7.0.0.0"</definedName>
    <definedName name="CB_Block_00000000000000000000000000000000" localSheetId="1" hidden="1">"'7.0.0.0"</definedName>
    <definedName name="CB_Block_00000000000000000000000000000001" localSheetId="0" hidden="1">"'637110864177415544"</definedName>
    <definedName name="CB_Block_00000000000000000000000000000001" localSheetId="1" hidden="1">"'637110864177100355"</definedName>
    <definedName name="CB_Block_00000000000000000000000000000003" localSheetId="0" hidden="1">"'11.1.4716.0"</definedName>
    <definedName name="CB_Block_00000000000000000000000000000003" localSheetId="1" hidden="1">"'11.1.4716.0"</definedName>
    <definedName name="CB_BlockExt_00000000000000000000000000000003" localSheetId="0" hidden="1">"'11.1.2.4.850"</definedName>
    <definedName name="CB_BlockExt_00000000000000000000000000000003" localSheetId="1" hidden="1">"'11.1.2.4.850"</definedName>
    <definedName name="CB_e79d9ae7217e4daf964f1dcb55f95d66" localSheetId="0" hidden="1">#N/A</definedName>
    <definedName name="CBCR_111368c140e4411d8ddf41a7c4fc90ae" localSheetId="1" hidden="1">'Example MC'!$I$22</definedName>
    <definedName name="CBCR_2d608dc600e848ecb2b34b473a4c3b78" localSheetId="1" hidden="1">'Example MC'!$J$22</definedName>
    <definedName name="CBCR_a803bec73cf642ffa24209f54e507a9b" localSheetId="1" hidden="1">'Example MC'!$K$22</definedName>
    <definedName name="CBCR_d45fb9cc32e74b8aab8477709e68d4d5" localSheetId="1" hidden="1">'Example MC'!$K$21</definedName>
    <definedName name="CBCR_d5af255d59db44599233fef5bb8c902e" localSheetId="1" hidden="1">'Example MC'!$J$21</definedName>
    <definedName name="CBCR_e13de74655224930b37012b59f32d719" localSheetId="1" hidden="1">'Example MC'!$I$21</definedName>
    <definedName name="CBCR_ed6c184670724f1b87755abd96de83fc" localSheetId="1" hidden="1">'Example MC'!$K$21</definedName>
    <definedName name="CBCR_fad7471948a74594bc05a55f16a8016e" localSheetId="1" hidden="1">'Example MC'!$K$22</definedName>
    <definedName name="CBWorkbookPriority" localSheetId="0" hidden="1">-1614748881291390</definedName>
    <definedName name="CBx_260a0f134fba4798a667dd1558cd6c34" localSheetId="0" hidden="1">"'CB_DATA_'!$A$1"</definedName>
    <definedName name="CBx_ca7c8b3f58294f3ca3bf58353ae6ed0d" localSheetId="0" hidden="1">"'Example MC'!$A$1"</definedName>
    <definedName name="CBx_Sheet_Guid" localSheetId="0" hidden="1">"'260a0f13-4fba-4798-a667-dd1558cd6c34"</definedName>
    <definedName name="CBx_Sheet_Guid" localSheetId="1" hidden="1">"'ca7c8b3f-5829-4f3c-a3bf-58353ae6ed0d"</definedName>
    <definedName name="CBx_SheetRef" localSheetId="0" hidden="1">CB_DATA_!$A$14</definedName>
    <definedName name="CBx_SheetRef" localSheetId="1" hidden="1">CB_DATA_!$B$14</definedName>
    <definedName name="CBx_StorageType" localSheetId="0" hidden="1">2</definedName>
    <definedName name="CBx_StorageType" localSheetId="1" hidde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 i="1" l="1"/>
  <c r="G19" i="1"/>
  <c r="G25" i="1"/>
  <c r="G29" i="1"/>
  <c r="J25" i="1"/>
  <c r="J26" i="1"/>
  <c r="J27" i="1"/>
  <c r="J29" i="1"/>
  <c r="J31" i="1"/>
  <c r="B11" i="2"/>
  <c r="A11" i="2"/>
  <c r="C15" i="1"/>
  <c r="C16" i="1"/>
  <c r="C17" i="1"/>
  <c r="C10" i="1"/>
  <c r="C18" i="1"/>
  <c r="C19" i="1"/>
  <c r="C25" i="1"/>
  <c r="C26" i="1"/>
  <c r="C12" i="1"/>
  <c r="C28" i="1"/>
  <c r="C29" i="1"/>
  <c r="D2" i="1"/>
  <c r="D15" i="1"/>
  <c r="D16" i="1"/>
  <c r="D5" i="1"/>
  <c r="D17" i="1"/>
  <c r="D10" i="1"/>
  <c r="D18" i="1"/>
  <c r="D19" i="1"/>
  <c r="D25" i="1"/>
  <c r="D26" i="1"/>
  <c r="D11" i="1"/>
  <c r="C11" i="1"/>
  <c r="D27" i="1"/>
  <c r="D12" i="1"/>
  <c r="D28" i="1"/>
  <c r="D29" i="1"/>
  <c r="E2" i="1"/>
  <c r="E15" i="1"/>
  <c r="E16" i="1"/>
  <c r="E5" i="1"/>
  <c r="E17" i="1"/>
  <c r="E10" i="1"/>
  <c r="E18" i="1"/>
  <c r="E19" i="1"/>
  <c r="E25" i="1"/>
  <c r="E26" i="1"/>
  <c r="E11" i="1"/>
  <c r="E27" i="1"/>
  <c r="E12" i="1"/>
  <c r="E28" i="1"/>
  <c r="E29" i="1"/>
  <c r="F2" i="1"/>
  <c r="F15" i="1"/>
  <c r="F16" i="1"/>
  <c r="F5" i="1"/>
  <c r="F17" i="1"/>
  <c r="F10" i="1"/>
  <c r="F18" i="1"/>
  <c r="F19" i="1"/>
  <c r="F25" i="1"/>
  <c r="F26" i="1"/>
  <c r="F11" i="1"/>
  <c r="F27" i="1"/>
  <c r="F12" i="1"/>
  <c r="F28" i="1"/>
  <c r="F29" i="1"/>
  <c r="G2" i="1"/>
  <c r="G15" i="1"/>
  <c r="G5" i="1"/>
  <c r="G17" i="1"/>
  <c r="G10" i="1"/>
  <c r="G18" i="1"/>
  <c r="G26" i="1"/>
  <c r="G11" i="1"/>
  <c r="G27" i="1"/>
  <c r="G12" i="1"/>
  <c r="G28" i="1"/>
  <c r="J28" i="1"/>
  <c r="B26" i="1"/>
  <c r="G20" i="1"/>
  <c r="G21" i="1"/>
  <c r="G22" i="1"/>
  <c r="G23" i="1"/>
  <c r="F20" i="1"/>
  <c r="F21" i="1"/>
  <c r="F22" i="1"/>
  <c r="F23" i="1"/>
  <c r="E20" i="1"/>
  <c r="E21" i="1"/>
  <c r="E22" i="1"/>
  <c r="E23" i="1"/>
  <c r="D20" i="1"/>
  <c r="D21" i="1"/>
  <c r="D22" i="1"/>
  <c r="D23" i="1"/>
  <c r="C20" i="1"/>
  <c r="C21" i="1"/>
  <c r="C22" i="1"/>
  <c r="C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VB</author>
  </authors>
  <commentList>
    <comment ref="G4" authorId="0" shapeId="0" xr:uid="{BAD1AE06-6BAB-4D89-9FBD-E3DEB007046A}">
      <text>
        <r>
          <rPr>
            <b/>
            <sz val="9"/>
            <color indexed="81"/>
            <rFont val="Tahoma"/>
            <family val="2"/>
          </rPr>
          <t>Assumption</t>
        </r>
        <r>
          <rPr>
            <sz val="9"/>
            <color indexed="81"/>
            <rFont val="Tahoma"/>
            <family val="2"/>
          </rPr>
          <t>: Gross margin · 5
  Normal distribution
  Mean = 17.00%
  Std. Dev. = 5.00%</t>
        </r>
      </text>
    </comment>
    <comment ref="G9" authorId="0" shapeId="0" xr:uid="{C64ABB20-B9D6-4C64-95EB-1D2A701CCEC2}">
      <text>
        <r>
          <rPr>
            <b/>
            <sz val="9"/>
            <color indexed="81"/>
            <rFont val="Tahoma"/>
            <family val="2"/>
          </rPr>
          <t>Assumption</t>
        </r>
        <r>
          <rPr>
            <sz val="9"/>
            <color indexed="81"/>
            <rFont val="Tahoma"/>
            <family val="2"/>
          </rPr>
          <t>: Tax rate · 5
  Normal distribution
  Mean = 27.80%
  Std. Dev. = 2.00%</t>
        </r>
      </text>
    </comment>
    <comment ref="J21" authorId="0" shapeId="0" xr:uid="{D6F4DC32-9647-4DE9-A613-A80FA92B4470}">
      <text>
        <r>
          <rPr>
            <b/>
            <sz val="9"/>
            <color indexed="81"/>
            <rFont val="Tahoma"/>
            <family val="2"/>
          </rPr>
          <t>Assumption</t>
        </r>
        <r>
          <rPr>
            <sz val="9"/>
            <color indexed="81"/>
            <rFont val="Tahoma"/>
            <family val="2"/>
          </rPr>
          <t>: WACC · Mean
  Normal distribution
  Mean = 9.00%
  Std. Dev. = 1.50% (=J21)</t>
        </r>
      </text>
    </comment>
    <comment ref="J22" authorId="0" shapeId="0" xr:uid="{D534199C-7849-4530-8B51-CABC39E986C7}">
      <text>
        <r>
          <rPr>
            <b/>
            <sz val="9"/>
            <color indexed="81"/>
            <rFont val="Tahoma"/>
            <family val="2"/>
          </rPr>
          <t>Assumption</t>
        </r>
        <r>
          <rPr>
            <sz val="9"/>
            <color indexed="81"/>
            <rFont val="Tahoma"/>
            <family val="2"/>
          </rPr>
          <t>: g · Mean
  Normal distribution
  Mean = 1.50%
  Std. Dev. = 0.50% (=J22)</t>
        </r>
      </text>
    </comment>
    <comment ref="J31" authorId="0" shapeId="0" xr:uid="{B2D421C5-A84E-4C44-BD2F-6512CA322BAC}">
      <text>
        <r>
          <rPr>
            <b/>
            <sz val="9"/>
            <color indexed="81"/>
            <rFont val="Tahoma"/>
            <family val="2"/>
          </rPr>
          <t>Forecast</t>
        </r>
        <r>
          <rPr>
            <sz val="9"/>
            <color indexed="81"/>
            <rFont val="Tahoma"/>
            <family val="2"/>
          </rPr>
          <t>: Price</t>
        </r>
      </text>
    </comment>
  </commentList>
</comments>
</file>

<file path=xl/sharedStrings.xml><?xml version="1.0" encoding="utf-8"?>
<sst xmlns="http://schemas.openxmlformats.org/spreadsheetml/2006/main" count="63" uniqueCount="56">
  <si>
    <t>EBIT</t>
  </si>
  <si>
    <t>Revenue</t>
  </si>
  <si>
    <t>Quantity</t>
  </si>
  <si>
    <t>ASP</t>
  </si>
  <si>
    <t>Gross margin</t>
  </si>
  <si>
    <t>OPEX</t>
  </si>
  <si>
    <t>COGS</t>
  </si>
  <si>
    <t>Interest</t>
  </si>
  <si>
    <t>Debt</t>
  </si>
  <si>
    <t>Kd</t>
  </si>
  <si>
    <t>EBT</t>
  </si>
  <si>
    <t>Tax rate</t>
  </si>
  <si>
    <t>Taxes</t>
  </si>
  <si>
    <t>Net Income</t>
  </si>
  <si>
    <t>WACC</t>
  </si>
  <si>
    <t>g</t>
  </si>
  <si>
    <t>EV 1-5</t>
  </si>
  <si>
    <t>EV 6-</t>
  </si>
  <si>
    <t>D&amp;A</t>
  </si>
  <si>
    <t>NWC</t>
  </si>
  <si>
    <t>CAPEX</t>
  </si>
  <si>
    <t>EBIT(1-t)</t>
  </si>
  <si>
    <r>
      <rPr>
        <sz val="11"/>
        <color theme="1"/>
        <rFont val="Symbol"/>
        <family val="1"/>
        <charset val="2"/>
      </rPr>
      <t>D</t>
    </r>
    <r>
      <rPr>
        <sz val="11"/>
        <color theme="1"/>
        <rFont val="Calibri"/>
        <family val="2"/>
      </rPr>
      <t>NWC</t>
    </r>
  </si>
  <si>
    <t>FCFF</t>
  </si>
  <si>
    <t>EV</t>
  </si>
  <si>
    <t>Net Debt</t>
  </si>
  <si>
    <t>Equity</t>
  </si>
  <si>
    <t>#</t>
  </si>
  <si>
    <t>Price</t>
  </si>
  <si>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</si>
  <si>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</si>
  <si>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</si>
  <si>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</si>
  <si>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</si>
  <si>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</si>
  <si>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</si>
  <si>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</si>
  <si>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</si>
  <si>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</si>
  <si>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</si>
  <si>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</si>
  <si>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260a0f13-4fba-4798-a667-dd1558cd6c34</t>
  </si>
  <si>
    <t>CB_Block_0</t>
  </si>
  <si>
    <t>㜸〱敤㕣㕢㙣ㅣ㔷ㄹ摥㌳摥㕤敦慣敤搸㡤搳㑢摡搲ㅡ㑡㘹愹㠳ㅢ愷つ扤㐰㐸㝤㘹㉥挵㠹摤搸㐹㐱愵摡㡣㜷捦搸搳散捣戸㌳戳㑥㕣㉡戵㠲㤶㠲戸㐹摣㐴愱㕣㔴㈱㈴㈴挴㐵㐲㐰㠱ㄷ㈴㈴㄰ㄴ㠹〷㜸㐰〲㔴㉡〴て㈰ㄴ㠹㤷㍥㔴㠲敦㍢㌳戳㍢戳昶㡥摤㙤ぢ㉥昲㐹昶捦㤹㜳㥢㜳捥㝦㍤晦㝦㈶㌹㤱换攵晥㡤挴㝦㤹昲捣㕣㍤扦收〷搲ㅥ㥢㜲敢㜵㔹つ㉣搷昱挷㈶㍣捦㔸㥢戱晣愰〷つ㡡ㄵぢ昵㝥愱攲㕢て换㔲㘵㔵㝡㍥ㅡㄵ㜲戹㔲㐹搷㔰捦㐱昸ㅢ㡡ㅦ㜴昶敡捦〳㉣㑣㑤捥㉥㍥㠸㔱攷〳搷㤳晢㐶捥㠴㝤て㡤㡦㡦㡤㡦摤㝡摢昸摢挷昶敦ㅢ㤹㙡搴㠳㠶㈷て㌹戲ㄱ㜸㐶㝤摦挸㕣㘳戱㙥㔵摦㉤搷ㄶ摣㜳搲㌹㈴ㄷ昷摦戲㘸摣㝡晢昸慤〷て㥡㜷摣㜱㝢㍦㕥㥤㍢㌹㌵㌹攷㐹搳㝦㤵挶㉣㜰捡户㑥换慡挵戵㐹改㔹捥搲搸搴㈴晥㈶收㡦愷摢挶收㤷愵っ昸㙡改㐹愷㉡㝤ㅤㅤ晢散〹摦㙦搸㉢摣㍣摤㍥㠲愵㔶つ㍦㈸搸㔳戲㕥搷敤㜸搴㤲㍤㡢扤慢ㅢ㙢晤昶扣㜴㝣㉢戰㔶慤㘰慤㘸㉦㘰愰摡㠰㝤摡㤷愷っ㘷㐹㥥㌴㙣㔹戰㡦㌶慣㕡㍥㑣戹㥥ㅢ攲㈱㤲ㄳ㔳换ㅦ㥢昰敤愹㘵挳㔳㌳昲戹㌱ㄹ㙤㡦㜸搵㜴摢敢㍡㡦换愹慢㌷㜰捣敢㍢户㐳捤ㄹ挳㙢戶ㅣ敤摣㌲㕡㝣㝡〶㌷㜷㙥㥦搸愳㜴㥦户㜶敥愳戶㌲摤㕡昴㐵昴慤㜶ㄴ㡢搱㡢〴扤〴㈵〲㈲㔰㉦ㄳ昴ㄱ昴〳㠸晣扦挰㈵挹㡥慣搲㉡㠶㔶㔹搴㉡㔵慤㔲搳㉡㔲慢㤸㕡㘵㐹慢㉣㙢ㄵ㑢慢㍣愸㔵捥愱㑤㥣㑡扤扤㕡㤴㐶昶㝥㜳挹晥攳慦愶扦㜵攲挵敦㕤㜵散慥㍦昵敦㐲愳㝢愳㐹㑤㝢挶㜹㤰㕡㡢㡡て㡣敤攷㥦捤戹〲㑣㘱ㅥ㌴㙦㌳挷挷㙢〷昷ㅢ户ㄸ〵㉥㉢〳昹㈹㐲ㄹ㐲摢㝥昳㍥换愹戹攷ㄵ敥慥㥥㌴㝣搹摡戸搱愸㙥搲㙤㌸㌵晦慡㡤㉢攷〳㈳㤰㔷戶搷戵〶㔹搷㙤ㅥ㙣㈵㝤昵扥㙢摡扢㥤㌱敡つ㌹㜱挱ち慢摦搰㔶㙤捦㜹敥㘲攷摡㈳㥥㝣愸㔹扢㙥㐶ㄳ㄰㙡慢㙡散㜵慢っ慢挲㜹㡤㑣㉤扢扥㜴搴昴㐶敤㌹慢㝡㑥㝡昳㤲㈲㔱搶搴㔲㉦㘵㔵挴昵愳戳づㄶち㙥慤扤㈹㔹㙡摥㝤㈱〰㌳换ㅡ收扢㈲扤㘰㙤挱㔸慣换换㔲㑤挲㜷愲㘲㙦慡昸㠸㕢㙤昸㔳慥ㄳ㜸㙥㍤㕤㌳㔱㕢㌵㈰㘹㙡㈷摣㥡捣攷㜳㑡㈸㐰攰昶昴〸㤱扢愹㌳㉦㈸㐴㈴㔰㑣㐶扥㈲㑤㜶㘳愷戰㍡慣愲㉥㐹㤳摡㥢㌷ㄹ㡣昳㔵㌲㈶㠳〳ㄳ㙢愲晥攰㑢㙦摣㘴搸㈶收㕥摢挶㥡㌶ㅣ慤晥敥㔵改〴挷っ愷㔶㤷㕥愶昶ㄳ㥣㤱㍥〸㔰戸〸㠱搰㜱昷愸敡挴〵戱㔶㌸㙦搵㠲攵攲戲戴㤶㤶〳㤴㐱㐳㤶㑡摣摡㜵㐹扦〴㐵晡㙥㠲㘱㠰㜲㌹㔷摣挳㐶挵㌲㔲慥㐰改㤴挱换㈹㐱捥㝥㈹㕥敥㌷㡦㔸昵㐰㠶㐲㜹搰〴㐶㐲慤愶搰㌷㐰ㄲ昵㡣㙡愸㌰昶㤸㔳愰㔲挳㜲㠲戵ㄶ摦慥攳㤲㤰㠸㜶㘴挱戶㤳〵ㄴ〵㘹㜹㤰挱㙢㈰㥡㌶㘹㤰摤㌸㐱㐴㘴㠳っ捤㡥㤱搳㐴挶昶ㄹ㌲〲敤㤳㐴挸搶晢㍢换〸ㄲ晢㝡㈲㘵愷㡥晣戸㈳捤㌶戲攵㐳㘹㜶㈹㌶㑥扦㡣攰㜲㠲㉢〸昶〲㠸扦㐲挲㔱捡㈱㥦㑥晡㔵㜸搶慦㈶㜸〳〰攴㤳㑥㤹ㄳ㠹㉡摡㔰㕢戱㈳搹㙥〰㜶戲㌲㡡㐳㔱㐴换戸㘹㘷づ搸ち搱㤱搵戹㍤㜴㙤㕥改搸户㜴愶捤攴㜲㐸㤱ㄹ㑤㤳㙢摤愴㘹㜲㈳搸戴㑢扤㜵㉤扡敡㈳〴㙦〴㈸敢㙦㈲㠴㜲愱挱扢㌵㡢㥥㈶攵敢挲㉣ち㡤愱㉥ㄵ㝣㐴挸㍣〲㘴〸戹㜵挷㤷ㅤㅢ㥡收攰愸昹扡户愱昷㜵收敦〸改㙤㝡㜳㐷敦搰㕦昴㌲慤攸敢挰㕥攲てㅤ㜵捣昵愸搶摦㐲㜰〳㐰㥢㡥攱改晢攵㝡ち㤴㔹㙣㈷㌰户㥢㕥ㄷ㘵攵㉥慣慤㐸愵㠱晡捤〵挳㕢㤲〱㍣ㄸ挷愷㘱ぢ扢㥥㈷敢㌸搴搶㔴〱捦㉦㤷愷ぢ晤㈳㥥㙢戳㝣挷㐶昶㕦ㄷ㡡㈱㥦搷㝡㜲㙤㌶㜲㠶慤㤹昰㌹㈵㈸㠷㍡昸㤶捥㐲㈲搱㈹㑤㕥散㤷㝤扥摣㤱㈴㕤㐸㤲户㘲㕢昵㥢〰㈰㈵挴敦㍡㑡㤴㝤㙣昶㌶搵㉣㙤戱搲挳㤷㜱㍡㘹昳㈱慥㤳㈳㝤愱挳㜶ㄲ晥〳㝦挰㥥户散愶戰攸戳攷愴㔷㠵㙦挱慡换㜲攸㤶愵愸搹㤱ㄵ慦ㄳ㔹搱搳戳敥㍣㥤攱㕦㔳㜴搲㈶㈵㌲戹㍤戳㌲攳㉣摥㈲㉡扡㈱㈹㔴㌲㕣㐳㑤〹㐴捡㘳摢ㅤㄱ搳㠵㠸戹ㄹㅢ愷敦㈷ㄸ㈷㌸〰㔰昸㌵㈴捤㔶㌷㥥攱戰摥㔵扡戴㉢㤵㕣㠹㘸㔰㉥挲攷㍡ち慢㠳㝣捤摢〹㙥〳㘸㌳㝦攸㠰捣㈰㐴㠵昲〴㈱慡㌰㠶㜹挶㤲攷㐹〳扢㑣〴㤶愶ㅡ㝥攰摡㡣㉣つ㤸搳敥㐹㌷㤸戶晣ㄵ㐴愲㠶捤㈸㜳摦戲㜴㐰㕤ㅥ㙣㥦戶㌲㜷㘵㐵搶㜴㜳摥㙤㐰戴ㅤ㥦摥づ〷㜳㙣〷㙣㐹㜵㌶搷〴㔲㜷攷㘳っ㈱戰搳捡摦㑡㙦散㤶扣摦㍣昴つ戶㜶㜴挱ち敡戲捦っ㤹㡥昹㤲㠹㕤㐴攴愰搶㙢㉥㉣㝢㔲㑥て㤸㐷㍤慢㔶户ㅣ㐹㘴挰挶㘴戰㙥㐶㉥㈱㑡㌰攷㌲〶攸㍡〳收㠲㘷㌸晥㡡挱㠰攲摡敥搴㤳ち㡢ㄴ捣㐹换昱昱ㅡ㠵㐵收〷捤昹㘵昷㍣㈲戶つ摢㌹㙡慣昸摢〲㉢㈴晡㌰㈹搴〸㑤㘸㥡㈸㘹愵㙥昱挳〳㜹㉥㐷摥换ㄳ㈸㕣攵ち昴㤹㘷㘸㙦摡昵㔱㡣㠶㜶㍡攷搴㡦攸㔱戳戰㈷㔳ち㤳㔳昵㍢搸攷㑥㠰㝢㡥㥥㍥摥㡡捣扤愲㤸㜵㠱㕥晥っㄹ慦挸愲ㄹ〸愱㡦㙥㔷㐸㉡㉣㈳攵㠰〳㠱㜱㍥戵㤳㕦搹㔴㙤㐸㝤扢㕡搹㈳㠸㈴昵㥢㌳挶愲慣㈳ㅥ㙤ㅢ挱慥昰㠱㘶慣㙤搴晤愸㙥捡戵㙤㠳愴㐵戲㥣慦ㅡ愴攰㠹㐶攰㥥戰ㅣ摤〴㔰昴ㄷㄵㄹㄷ㔰㘴㕣㔰㐵晤收㈹㠶〶㔵㥥㘳戹㑢㠶㘷〵换戶㔵㉤昱㠱攱扢㙤㐱㤳㘰㜲㑡摥㌸挵㌲㘳愴捤㥡㍦つ㤳捤ㅦ〳扡挷㈰㐷戹㜵㐴㍦㈸㔷ㄳ㐵晣ㄱ㕤㍡㤶㈰㘰㤴愷㔴㝦㈷㐶㉢愸摢ㄱ㄰㌹㉡㕤㡣敦㘰㕣㝣ㄴ㈵愱㄰㈲搶㌳㐸〴㕥挱㠴㤰愷㡢扢㘸㥥㜶慣〰搸㈳挶㡥㔸挱戴て㤴〳㈰慢㡥户㔷㉡慣㈶㍡㡤㌶戵挲戵敢慢㔲㙡攲㥡昵昵㐹扤昱收つ慡㐳㡤㤲㔰㈴㥢㌵㔲㥡㘵㠳㌹㙥㈷㔵㈳㤴攲㡥戵㡤挸㜲㥢戶昶㥤㔲攴ㄵ㈸㈶㐵㌳㌹晤㕤㡡㔰㄰攸㡤㜴ㄴ㝤昶搹攴㤱㠸搸搰〶㈸㔳㑦㠵㘵〳㔱㐸昰㌸慥㥤搴㘴㌹㝡〲㝦敦㡡戲戳㡤㈰㔵㘳㕣ㄸ㡥㙡㈶敡昵㔹〷㔶㐲搵昰㙡摢㠴愵戱戶㔰挳㈸敥散㔶晢㠷摢㥢㘰挴㠸つㄹㄶ挹昰〳㠳つ挱㕣㠹㠸㉡慤戳〱㙥㜵戳戸挴愷ㄳ搲㜰ㄴ〶收㠳摡戴㕣㔵㘶㔸换㤲ㅦ㔶ㅤ㥡愷㐵㈵㐷㜵㜳㘲搱㠷㑡て㈸挷愳㥣㘲㜰摤㍣㐵户ㄴ㉥㌱㐰散㐶戹戹㙡㠰搰㙥㜳〰㥥っ戶て㜶戰㈳㘱攸㠴搶ㄹ㈵㘸㌱㠳㜰搳㡢㈰敦㜴㠹㔱〸㔲㔳愵㝦ㅥㄶ㕦㜸㡡改ㅢ㠷㜳㜱㈶㘲㈲㠶扢㌲慣〷㈰㌷ㄹ㤹㈴ㄷつ挷〱昳㔰戲㈹愱搵ㅦ㤷搱挴ㄸ愰挹攷〵戸挵挳㔸搶㈰搹愶㡥㝢㙥㠱〵㙤㕡㕦摢㘵ㅥ㜷慡昵㐶㑤㉡㔵ㅣ换㙡愵㤱户〵扥搴ㄵ挰㤰㥢㌲昶㈵摡㤴攳㌸㑡㜱挹㐴㔲昷㜶户㝥ㄸ摤㤵㤰挳ㄸ愱敡㘳〰㌲挳㉤愷〲㘲敢敥㈹搰㍥摣摤扡挰愰㉥捦㐱愴慤㉢愲㉣㥢挱㝤扣㘶ㄴ㔹㜱㕢愲搹㡣㍢攳搲㘶㑦ㄴㅤ戳挲愲㙤㠱㈳慣㌳ㄴ㜸挵㈲㡣㤱㉥戹㠳㠳攴㉥㐶搱摤㡢㡦慡挷摣㐵愰㐲㘱㐰㌰挶换㔳㔰づ扢ち㐶愲挱慤戵慣㙥挱攸㉦㉤㙦㝤〲㐰㌰っ㑣㠳ㄶ㉤㐳〳㘷ち昹捤つ㥣㙢搱㉡㈳㐲㥡っ愶㌲㐶㌹っ㠷㍤㤰〶㙥攲㐱㝡挱㠵ㄲち昶愸㡢㘱昱摤挴㔱ㅢ㐷㈰搷扢慣慤㜰捥〸㜰晤挵搹摢㔶㍣㔱慢搱摣㠵㝦㙥㕢㘰ㄵ㔷㌷㐲㜳㜴㑦摢愵㉣戵㈶摡㜷搷戵㔵㐴㤷〵て㑣㡦ㅤ㌳㠲敡昲㝣戰ㄶ㕥摣敡㤶㈴ち㍦㠱㍦㘲挳户搳㘶捥㍢扣㠸扡捡扤㉦㥦㜳摣昳㡥㥡㔷挱攷慤㍦㔰〸慥㔰昶㜲㤲攵摣扦昱㐷㈵㉤㔷昸㌱㐶摣捡戴㌹㐰换㐱挲㜱搴扤换㔰ㅡ㡣攰㌱㠳㑥㘰扢㌷㙦つ㤰㑥昶戴搱㠹ㄲ〴㍢㠴攲㉣扤㙡㠴㈲㝥〴戴㤲㔸挲㈳㌹昶晣敢㘰㝤昱㉣㑡㠸㜰㕥敤㠸〴昹ㅢ戳㔱愷〴㜹㜴挵㠳扤晥㝦戰ㄴ㜳昳㠶散昴㕦㘰㘶昱挳㜶ㄴ㕤㐳ㄴ晤㈰㐲ㄱ㉦ㄴ㠶㈸ㄲ扣〶愲昸昷ㅥ㘴攲㔴㘰㜸昶㘵〵挲戹愶㥤〳攸㙢㝥攱昷㝦㜸〰㥤㠹㠸㐳搱つ㐲㙤搷攳戹㘹㈲昴慣㌳ㄱㄸ扣㔷㈶挲〹㘴〴愳昸愱㠹㄰昹㐰㘶㔱戰戹㠹挰搸㕥㠶㈱㤸〸戵㈶摣ㅡ㍣㠱㕤㘶搳㍦㜶っㄷ㙦愵㡦㜸㍥㤴㤶㍦〵㡦搴攵敢㡢攷っ捦戰昷慡昲愳㥥㠴㌲昳ㄶ㜰㤳㕢㜵㘱㡦㉢㌷慣㔱㥤㌶昰㔵挴㕥昶ㅤ㝦捡搶敥慦〳㔳㘱ち摤昷愲㈴㡡慦挰㔳㈲㜸㙥挸扤㝦捦户㡥晥昹攱挷て昳戶㕡㐴慢㠵㥢㤰敦㈶㘴㑦㝢〲㐱摤挴㐵㤱㑢昹㘱捥〹㝣愲㘴慤搴攵愴攱㈹㉢挸搷敤㌸ㅢㄲ㕥㠲㌰㐳攲摢づ㈶㈶敥㍤㠴㈶收㔸㥢扢㔳㝤搸愴㕣㠴㘳㠹㠹㉢㥦㕥ㅣ㌶ㄴㅤㄵ㔹㤷搶㘶攱㍢㔰㐵㉦㜳㈲㘹㉢㤱愷㑥㈶㈱扥摤慥敢づ㔲搷㠵〷ㄹ㠶晤㘳㈹㠵昸〳㈹㈴㜹㤰攱㠵〰㈵愵㑥㈱㔳戸ㄹ㈰㈳戲搶ㅥ攲愵㍦㘰㐷〸挸收愵扦㉥㍦㘲挱㉥〲㡢戱㉦扥摢ㄳ㉤㙤搱㔸㌵㌱㔴慢㙣㥡㜹㘴搴攱㠵〵攳㜱㘹捡搲㌹㠰搲㉤扢愳昸㤲〱㍢っ扣㠵㡣㕤戰改㙢㉢摢㜷㍢つ摣晣㠰㥥㈹㉡㠵攱散㘶㌱づ愴㉡㐶ㄷ㌶㉤㠷㐵㠴㠳㘱戶搹愹㉦慡㠲捥㜲昶攲㔴㡡攰ㅦ扦ㄴ㘲晤㘸㙢攸㑢摢㙢愸攳㥣㕥㉣㤰㍦搸㕦搷㘴㌰㌶摥㑡㡥㠱㠴摤㔲慢㔲㜸㍤晣㌴扡㜰搱㌹愱户戲敡㔹ㅣ挴㍦㌱㘷昵㘸敢昴㍦愳搷㡡戳捥戰㌷挳搸㈹晤晦ㅥㄴ㙣慡晦〵㘳㙦ち㤱敦㡤㌲㝣㈸㌰㝥戲㘹挸㠶㍢〲捦㌶㠲㌷敡㘰慣慢㉣㐳摥㘱㙥ㅥㅦ慦㠶搵㑡㠲挳敦㤵㙦扦ㅡ搱散㑢摢戶慦愳〰㘴㙣愸昰㜵㠸愰㡥晤搳㜲㡢愳㌱ㄵ敦〷搸㜳挲慡㝡慥敦㥡挱挸㍣㠲扥㈳晣昶捣㠴捤㌳㈱扥搶㉥搴慥挳㑥昴㍦㠰㍥㈷㘷㈱戰㑦捡攰搵㡡㐵㌲戲戰戵㐸〶㡦つ㐳㠹昰ㄲ戵㠳㝦㠹㜹㙦挳愸攳搳搵㔹昸㍡〳ㄶ㙤ぢ㘵ㄷ㝡㥣摢㙦㘸㜰敢㜰㐷敢摤昰〷挹晡ㄸ㠲㘳㙡〹昷㍦挰㝤㙤摦㠳㜴摢㘸㙤㍥㕢㜶攷㜳㉢ㄷ㥥〱㑥户昶㤶㌴挹昰㥤晣㈲戹慣㔷〸㜱㘹ㅦ㡥扡㉣挷㜵㥢㠳㤶愳つ㠳捥愳て扡改〸ㅢ慤挳㝤戶㠵攸昷㔹㜴ㄵㄳ〴昸改㐶㤴攱㠳愰㤷㡦慣㈸扥㡣㘵㤱〱㤰捦ㄵ慢〰㥤愹晡改㡤愸㝡㈸ㄶ挸㠲㘷っ㤲㘳㔹㝣ㄱつ戹㕤攱戲挱ㄲ㕣戶㔰㘷〹攴昵戸〷昲㌹挱戳㠴㥡挸攷搱愱㌹ㄱぢ愵㥤㈷昲戹㡤㈶㈲㘸〵愸㠵㈶挷ㅦ㡡戵㠸㕥㐷戵㙥ㄳ㌸〴㉥挰㈰挵㈲㘵㑤㌱っ㉤㍣㑢捣㈰晤㈶晡昷昹挳扦㝥㡥改ㅦ㠷㠵ㄲ㠴愸㑡㑦㥥㠲㔰㑤晥㤳挹挹㝢㈸敤㍣昹㡦㙦㌴昹㈱捡㐸捥㐴て〰〶㝡㐴〵晦愸挵㌴㤰攱㍥昲㈷捥ㄲ攰㤷㥡挵㤰㠱ㄲ搵昷㍣㌲攸换つ㔷慤㉥㈰ㄳ昷㉤㜰晤ㄹㅦ昷㈸晢㠸ㄷ㈱改换㈹㠶捥搸㘲愸ㄵ㑢㜶攴㠵摤ㄶ戲〱㑢攲搷戲ㅤ㐵㝡戱换〸扦㜸㌲㐶捣戱㘳昱㤷㔳㕡ㄴ㜳〲㘱㠴ㄶ㈹改㠷ㅢ㈹㍥ㄴ㌷晥敥昷㕢㉥㔳㔴㈰㠱㝡挲挶愴㌳搵昸㠹戸昱〱㝣㤵愵摡攴㜸㠳㠰改昹戸㌱改㔱㌵㝥㍣㙥晣昷〳㝢㥢㡤㘳㍡っ㐷㉥㤰㐸㌲㙣㕤㘵晤㈷扥搰ㅥ㐴昳㠲㐹晤搹㘷㠶挵㤴㥣㉡㜴㕣㔷ㅡ戴ㅦ㤷㐱㍣㝣㈳㍤㠳扢㑤戸〲〲㈱ㅢ晥㔷〹挷㜱攷㘹摡〸っ㝣〲扤㡡㘰戳愷慢㈷㜶㉥㥡戳ㅥち㝡捤攳㍥捥㔴戵㙤㐵㈲㌰〷昲攱晥㙥攲㤴捦㌰ㅤ㕢晢ㄱ〷挹㌴摥㈱改㑥㜹愸挰㑡㕥㝣㈰挶㙣敥戱ㄶ捤攸㡦〲㌹㤰㡥㠰捣攸㡦〱㠶㠱ㄸ摥㔶捥つ㤱晦ㄵ㜳㝦㠰ㄵㅦ㈴㜸ㅣ愰㉣挸散愴㠳攲ㄳ〰㠳昱㝦㔴㌱戲慡晣㈵㥡㜸㌸㝥㔹㤲㡣昴㈷搹攱挳〰㍤㜰摦㡡㠸〸换晡㐷㔰㤲㝣㈹〵㠷㝡改㐷㔹昱㌱㠲㡦〳㤴ぢ㥣散㤶㜷㡤㙢敡㔲㜳㝤〲㕤挵㘳〴昸改㥦㡣㌲㝣㈸㜰ㅦ摥搱搹㔶收㔱㌸晥戰ㅦ㥡㌴昵〵晦摤昸㈲㝦㡤㡢敥挱㝦㐸㔲㔰㠶㝤㕥扢戳扢戱挸〴戴挹搵㙦〵㥢晤ち挶攱扡㕡ㄱㄴ㡥㐸愵㔲搲㡡㠲昸收㠲㠵㡢㌷昰㉤㠷㔴㠵㄰愴〱㔵攱㐴ㄵ㠷㔱愰㝦㥡㑤㠹㘳攲㐹晦っ㥦㠸㕡戵㠹㥦㡤㌲㝣㄰挴慢敡晥㘰搴㍤㝥㈱㜱慤㉡慣戶ㄷㄲ晦慡㘲㌹昹挲愷㌸㤸㐲ㄶ㌲㘹慤㐴愴㈹ㅡ晡㈲㌲〳㍤㠳㥣摢㝤昸㘹ㄷ㐴昵㙣敤散搹ㄷ〷昳㈳㔷收摦㜳㔷晦㔳捦晦昲㠵㑦晤昶㝤㠷晥昶搲搳㑦晦昶㉦㥦㝡敥愵㥦㉣ㅥ晡昹㌳捦晣散㥥慦㍣昷挲㙥昳慢摡昷㕦㥣昹敡㈳攳攷ㅥ㜹挸㍣㝤搳搱㐷摥晢攰扤攳㜳㤷㡣昶昴昴昶摥㌰晣㡢㉢㙥ㅣ㝡散愱ㅦ㡡㥦晥晥㜲㐷愸攵攲〵改㘹㜰搹㙡ㅡ㕦㐲〶搳攰㡣㕦搳㘹㜰戹㙡愳ㄶ愳㡤㥡㐴㐱〹㍥つ㑥㐰㔵ㄸ改㡡扥晦〰㌲搴戳㌶</t>
  </si>
  <si>
    <t>Decisioneering:7.0.0.0</t>
  </si>
  <si>
    <t>ca7c8b3f-5829-4f3c-a3bf-58353ae6ed0d</t>
  </si>
  <si>
    <t>CB_Block_7.0.0.0:1</t>
  </si>
  <si>
    <t>Mean</t>
  </si>
  <si>
    <t>Std</t>
  </si>
  <si>
    <t>㜸〱敤㕣㕢㙣ㅣ㔷ㄹ摥㌳摥㕤敦慣敤搸㡤搳㑢㑡㘹つ愵ㄴ攲攰挶㘹㐳〹㄰㠲㉦戹ㄵ㈷㜶㘳㈷〵㤵㙡㌳摥㍤ㄳ㑦戳㌳攳捥捣㍡㜶愹搴慡戴ㄴ〴〵㠹㝢愱㕣㔴㈱㈴㕥戸扣㐰换攵〱〹〹㠴㡡挴〳㍣㈰昱㔰㉡〴て㈰ㄴ㠹㤷㍥㈰挱昷㥤㤹搹㥤㔹㝢挷敥戶〵ㄷ昹㈴晢攷捣戹捤㌹攷扦㥥晦㍦㤳㥣挸攵㜲晦㐶攲扦㑣㜹㘶㙥㤸㕦昳〳㘹㡦㑤戹昵扡慣〶㤶敢昸㘳ㄳ㥥㘷慣捤㔸㝥搰㠳〶挵㡡㠵㝡扦㔰昱慤〷㘵愹戲㈲㍤ㅦ㡤ち戹㕣愹愴㙢愸攷㈰晣つ挵て㍡㝢昵攷〱ㄶ愶㈶㘷ㄷ敦挷愸昳㠱敢挹晤㈳攷挳扥㐷挶挷挷挶挷敥戸㜳晣㥤㘳〷昶㡦㑣㌵敡㐱挳㤳㐷ㅣ搹〸㍣愳扥㝦㘴慥戱㔸户慡ㅦ㤰㙢ぢ敥㈵改ㅣ㤱㡢〷㙥㕦㌴敥㜸搷昸ㅤ㠷づ㤹㠷て扦慢ㅦ慦捥㥤㤹㥡㥣昳愴改扦㑡㘳ㄶ㌸攵㍢愶㘵搵攲摡愴昴㉣攷攲搸搴㈴晥㈶收㡦愷㍢挷收㤷愴っ昸㙡改㐹愷㉡㝤ㅤㅤ晢散〹摦㙦搸换摣㍣摤㍥㡥愵㔶つ㍦㈸搸㔳戲㕥搷敤㜸搴㤲㍤㡢扤慢ㅢ㙢晤昶扣㜴㝣㉢戰㔶慣㘰慤㘸㉦㘰愰摡㠰㝤捥㤷㘷つ攷愲㍣㘳搸戲㘰㥦㘸㔸戵㝣㤸㜲㍤户挶㐳㈴㈷愶㤶㍦㌶攱摢㔳㑢㠶愷㘶攴㜳㘳㌲摡ㅥ昷慡改戶㌷㜷ㅥ㤷㔳㔷㙦攰㤸户㜴㙥㠷㥡昳㠶搷㙣㌹摡戹㘵戴昸昴っ㙥敢摣㍥戱㐷改㍥㙦敦摣㐷㙤㘵扡戵攸㡢攸㕢敤㈸ㄶ愳ㄷ〹㝡〹㑡〴㐴愰㕥㈶攸㈳攸〷㄰昹㝦㠲㑢㤲ㅤ㔹愵㔵っ慤戲愸㔵慡㕡愵愶㔵愴㔶㌱戵捡㐵慤戲愴㔵㉣慤㜲扦㔶戹㠴㌶㜱㉡昵昶㙡㔱㍡昶戳挳昷晣昶攸攱㤳㍦昸搲愳晢㡥㕣戸㝤戵㝦ㄷㅡ摤ㅤ㑤㙡摡㌳㉥㠳搴㕡㔴㝣㜰散〰晦㙣捥ㄵ㘰ち昳㤰㜹愷㌹㍥㕥㍢㜴挰戸摤㈸㜰㔹ㄹ挸㑦ㄱ捡㄰摡昶㥢昷㔸㑥捤扤慣㜰㜷挳愴攱换搶挶㡤㐶㜵㤳㙥挳愹昹㙦搸戸㜲㍥㌰〲㜹㝤㝢㕤㙢㤰㜵摤收挱㔶搲㔷敦扢戱扤摢㜹愳摥㤰ㄳ慢㔶㔸晤挶戶㙡㝢捥㜳ㄷ㍢搷ㅥ昷攴〳捤摡㜵㌳㥡㠰㔰㕢㔱㘳慦㕢㘵㔸ㄵ捥㙢㘴㙡挹昵愵愳愶㌷㙡捦㔹搵㑢搲㥢㤷ㄴ㠹戲愶㤶㝡㌵慢㈲慥ㅦ㥤㜵戰㔰㜰㙢敤捤挹㔲昳搸㙡〰㘶㤶㌵捣㜷㔹㝡挱摡㠲戱㔸㤷搷愴㥡㠴敦㐴挵摥㔴昱㜱户摡昰愷㕣㈷昰摣㝡扡㘶愲戶㘲㐰搲搴㑥扢㌵㤹捦攷㤴㔰㠰挰敤改ㄱ㈲户慦㌳㉦㈸㐴㈴㔰㑣㐶扥㉥㑤㜶㘳㘷戱㍡慣愲㉥㐹㤳摡㕢㌶ㄹ㡣昳㔵㌲㈶㠳〳ㄳ㙢愲晥攰㑢摦戶挹戰㑤捣扤戶㡤㌵㙤㌸㕡晤戱ㄵ改〴㈷つ愷㔶㤷㕥愶昶ㄳ㥣㤱㍥〸㔰戸〲㠱搰㜱昷愸敡挴慡㔸㉢㕣戶㙡挱㔲㜱㐹㕡ㄷ㤷〲㤴㐱㐳㤶㑡摣摡㜵㐹扦ち㐵晡㙥㠲㘱㠰㜲㌹㔷摣挳㐶挵㌲㔲慥㐰改㤴挱换㈹㐱捥㝥㈹㕥敥㌷㡦㕢昵㐰㠶㐲㜹搰〴㐶㐲慤愶搰㌷㐰ㄲ昵㡣㙡愸㌰昶㤸㔳愰㔲挳㜲㠲戵ㄶ摦慥攳㤲㤰㠸㜶㘴挱戶㤳〵ㄴ〵㘹㜹㤰挱㙢㈰㥡㌶㘹㤰摤㌸㐱㐴㘴㠳っ捤㡥㤱搳㐴挶昶ㄹ㌲〲敤㤳㐴挸搶〷㍡换〸ㄲ晢㝡㈲㘵愷㡥晣戸㈳捤㌶戲攵㐳㘹㜶㌵㌶㑥扦㠶攰㕡㠲敢〸昶〲㠸扦㐰挲㔱捡㈱㥦㑥晡ㅢ昰慣摦㐰昰㐶〰挸㈷㥤㌲㈷ㄲ㔵戴愱戶㘲㐷戲摤〰散㘴㘵ㄴ㠷愲㠸㤶㜱搳捥ㅣ戰ㄵ愲㈳慢㜳㝢攸摡扣搲戱㙦敤㑣㥢挹攵㤰㈲㌳㥡㈶搷扡㐹搳攴㐶戰㘹㤷㝡敢㈶㜴搵㐷〸摥〴㔰搶摦㑣〸攵㐲㠳㜷㙢ㄶ㍤㑤捡搷㠵㔹ㄴㅡ㐳㕤㉡昸㠸㤰㜹〴挸㄰㜲敢㡥㉦㍢㌶㌴捤挱㔱昳㜵㙦㐳敦敦捣摦ㄱ搲摢昴收㡥摥愱扦攸㘵㕡搱㌷㠳扤挴ㅦ㍢敡㤸㕢㔰慤扦㤵攰㔶㠰㌶ㅤ挳搳昷换昵ㄴ㈸戳搸㑥㘰㙥㌷扤㉥捡捡㕤㔸㕢㤶㑡〳昵㥢ぢ㠶㜷㔱〶昰㘰㥣㥡㠶㉤散㝡㥥慣攳㔰㕢㔳〵㍣扦㕣㥢㉥昴㡦㝢慥捤昲ㅤㅢ搹㝦㕤㈸㠶㝣㕥敢挹戵搹挸ㄹ戶㘶挲攷㤴愰ㅣ敡攰摢㍢ぢ㠹㐴愷㌴㜹戱㕦昶昹㜲㐷㤲㜴㈱㐹摥㡥㙤搵昷〱㐰㑡㠸摦㜷㤴㈸晢搹散ㅤ慡㔹摡㘲愵㠷㉦攳㜴搲收㐳㕣㈷㐷晡㐲㠷敤㈴晣〷晥㠰㍤㙦搹㑤㘱搱㘷捦㐹慦ち摦㠲㔵㤷攵搰㉤㑢㔱戳㈳㉢㕥㈷戲愲愷㘷摤㜹㍡挳扦愶攸愴㑤㑡㘴㜲㝢㘶㘵挶㔹扣㐵㔴㜴㐳㔲愸㘴戸㠶㥡ㄲ㠸㤴挷戶㍢㈲愶ぢㄱ㜳ㅢ㌶㑥㍦㐰㌰㑥㜰㄰愰昰ㅢ㐸㥡慤㙥㍣挳㘱扤㉢㜴㘹㔷㉡戹ㄲ搱愰㕣㠴捦㜷ㄴ㔶㠷昸㥡㜷ㄲ摣〹搰㘶晥搰〱㤹㐱㠸ち攵〹㐲㔴㘱っ昳扣㈵㉦㤳〶㜶㤹〸㉣㑤㌵晣挰戵ㄹ㔹ㅡ㌰愷摤㌳㙥㌰㙤昹换㠸㐴つ㥢㔱收㥥㈵改㠰扡㍣搸㍥㙤㘵敥昲戲慣改收扣摢㠰㘸㍢㌵扤ㅤづ收搸づ搸㤲敡㙣慥〹愴敥捥挷ㄸ㐲㘰愷㤵扦㤵摥搸㉤㜹扦㜹攸ㅢ㙣敤攸㠲ㄵ搴㘵㥦ㄹ㌲ㅤ昳㈵ㄳ扢㠸挸㐱慤搷㕣㔸昲愴㥣ㅥ㌰㑦㜸㔶慤㙥㌹㤲挸㠰㡤挹㘰摤㡣扣㠸㈸挱㥣换ㄸ愰敢っ㤸ぢ㥥攱昸换〶〳㡡㙢扢㔳㑦㉡㉣㔲㌰㈷㉤挷挷㙢ㄴㄶ㤹ㅦ㌴攷㤷摣换㠸搸㌶㙣攷㠴戱散㙦ぢ慣㤰攸挳愴㔰㈳㌴愱㘹愲愴㤵扡挵てて攴戹ㅣ㜹㉦㑦愰㜰㤵㉢搰㘷㥥愱扤㘹搷㐷㌱ㅡ摡改㥣㔳㍦愲㐷捤挲㥥㑣㈹㑣㑥搵て戳捦扢〱敥㍡㜱敥㔴㉢㌲昷㡡㘲搶〵㝡昹㌳㘴扣㈲㡢㘶㈰㠴㍥扡㕤㈱愹戰㡣㤴〳づ〴挶昹搴㑥㝥㘵㔳戵㈱昵敤㙡㘵㡦㈳㤲搴㙦捥ㄸ㡢戲㡥㜸戴㙤〴扢挲〷㥡戱戶㔱昷愳扡㈹搷戶つ㤲ㄶ挹㜲扥㙡㤰㠲㈷ㅡ㠱㝢摡㜲㜴ㄳ㐰搱㕦㔴㘴慣愲挸㔸㔵㐵晤收㔹㠶〶㔵㥥㘳戹ㄷつ捦ち㤶㙣慢㕡攲〳挳㜷摢㠲㈶挱攴㤴扣㜱㡡㘵挶㐸㥢㌵㝦づ㈶㥢㍦〶㜴㡦㐱㡥㜲敢㠸㝥㔰慥㈶㡡昸㈳扡㜴㉣㐱挰㈸㑦愹晥㕥㡣㔶㔰户㈳㈰㜲㔴扡ㄲ摦挱戸昲㌰㑡㐲㈱㐴慣㘷㤰〸扣㠲〹㈱㑦ㄷ㜷搱㍣攷㔸〱戰㐷㡣ㅤ户㠲㘹ㅦ㈸〷㐰㔶ㅤ㙦慦㔷㔸㑤㜴ㅡ㙤㙡㠵㥢搶㔷愵搴挴㡤敢敢㤳㝡攳㉤ㅢ㔴㠷ㅡ㈵愱㐸㌶㙢愴㌴换〶㜳摣㑥慡㐶㈸挵ㅤ㙢ㅢ㤱攵㌶㙤敤㍢愵挸㉢㔰㑣㡡㘶㜲晡晢ㄴ愱㈰搰ㅢ改㈸晡散戳挹㈳ㄱ戱愱つ㔰愶㥥ち换〶愲㤰攰㈹㕣㍢愹挹㜲昴〴晥摥ㄵ㘵㘷ㅢ㐱慡挶㔸ㅤ㡥㙡㈶敡昵㔹〷㔶㐲搵昰㙡摢㠴愵戱戶㔰挳㈸敥散㔶晢㠷摢㥢㘰挴㠸つㄹㄶ挹昰〳㠳つ挱㕣㠹㠸㉡慤戳〱㙥㜵戳戸挴愷搳搲㜰ㄴ〶收㠳摡戴㕣㔱㘶㔸换㤲ㅦ㔶ㅤ㥡愷㐵㈵㐷㜵㜳㘲搱㠷㑡て㈸挷愳㥣㘲㜰摤㍣㑢户ㄴ㉥㌱㐰散㐶戹戹㙡㠰搰㙥㜳〰㥥っ戶て㜶戰㈳㘱攸㠴搶ㄹ㈵㘸㌱㠳㜰搳㡢㈰敦㜴㠹㔱〸㔲㔳愵㝦ㅣㄵ㕦㜹㡡改㍢㐷㜳㜱㈶㘲㈲㠶扢㌲慣〷㈰㌷ㄹ㤹㈴ㄷつ挷〱昳㔰戲㈹愱搵ㅦ㤷搱挴ㄸ愰挹攷〵戸挵挳㔸搶㈰搹愶㡥㝢㙥㠱〵㙤㕡㕦摢㘵㥥㜲慡昵㐶㑤㉡㔵ㅣ换㙡愵㤱户〵扥搴ㄵ挰㤰㥢㌲昶㈵摡㤴㔳㌸㑡㜱挹㐴㔲昷㜶户㝥ㄴ摤㤵㤰挳ㄸ愱敡㘳〰㌲挳㉤愷〲㘲敢敥㈹搰㍥摣摤扡挰愰㉥捦㐱愴慤㉢愲㉣㥢挱㝤扣㘶ㄴ㔹㜱㕢愲搹㡣㍢攳搲㘶㑦ㄴ㥤戴挲愲㙤㠱㈳慣㌳ㄴ㜸挵㈲㡣㤱㉥戹㠳㠳攴慥㐴搱摤㉢て慢挷摣ㄵ愰㐲㘱㐰㌰挶换㔳㔰づ扢ち㐶愲挱慤戵慣㙥挱攸㉦㉤㙦㝤〲㐰㌰っ㑣㠳ㄶ㉤㐳〳㘷ち昹捤つ㥣㥢搰㉡㈳㐲㥡っ愶㌲㐶㌹っ㠷㍤㤰〶㙥攲㐱㝡挱㠵ㄲち昶愸㡢㘱昱摤挴㔱ㅢ㐷㈰搷扢愶慤㜰捥〸㜰晤挵搹摢㔶㍣㔱慢搱摣㠵㝦㙥㕢㘰ㄵ㔷㌷㐲㜳㜴㑦摢愵㉣戵㈶摡㜷㌷户㔵㐴㤷〵て㑥㡦㥤㌴㠲敡搲㝣戰ㄶ㕥摣敡㤶㈴ち㍦㠵㍦㘲挳户搳㘶捥㍢扣㠸扡挲扤㉦㕦㜲摣换㡥㥡㔷挱攷慤㍦㔰〸慥㔰昶㜲㤲攵摣扦昱㐷㈵㉤㔷昸〹㐶摣捡戴㌹㐰换㐱挲㜱搴扤换㔰ㅡ㡣攰㌱㠳㑥㘰扢㌷㙦つ㤰㑥昶戴搱㠹ㄲ〴㍢㠴攲㕣㝣搵〸㐵晣ㄸ㘸㈵戱㠴㐷㜲散昹户挱晡攲㌹㤴㄰攱扣摡ㄱ〹昲㌷㘵愳㑥〹昲攸㡡〷㝢晤晦㘰㈹收收つ搹改扦挰捣攲搹㜶ㄴ摤㐸ㄴ晤㈸㐲ㄱ㉦ㄴ㠶㈸ㄲ扣〶愲昸昷㉥㘴攲㔴㘰㜸昶㘵〵挲戹愶㥤〳攸㙢㝥攱昷㝦㜸〰㥤㠹㠸㐳搱つ㐲㙤户攰戹㘹㈲昴慣㌳ㄱㄸ扣㔷㈶挲㘹㘴〴愳昸愱㠹㄰昹㐰㘶㔱戰戹㠹挰搸㕥㠶㈱㤸〸戵㈶摣ㅡ㍣㠱㕤㘳搳㍦㜶ㄲㄷ㙦愵㡦㜸㍥㤴㤶㍦〵㡦搴戵敢㡢攷っ捦戰昷慡昲ㄳ㥥㠴㌲昳ㄶ㜰㤳㕢㜵㘱㡦敢㌷慣㔱㥤㌶昰㔵挴㕥昶ㅤ㝦捡搶敥慦〳㔳㘱ち摤昷愲㈴㡡慦挰㔳㈲㜸㙥挸㝤㘴捦㜷㑦晣改挱挷㡥昲戶㕡㐴慢㠵㝤挸㜷ㄳ戲愷㍤㠱愰㙥攲愲挸搵晣㌰攷㌴㍥㔱戲㤶敢㜲搲昰㤴ㄵ攴敢㜶㥣つ〹㉦㐱㤸㈱昱㙤〷ㄳㄳ昷ㅥ㐲ㄳ㜳慣捤摤愹㍥㙣㔲㉥挲戱挴挴㤵㑦㉦づㅢ㡡㡥㡡慣㑢㙢戳昰㝤愸愲㤷㌹㤱戴㤵挸㔳㈷㤳㄰摦㙢搷㜵㠷愸敢挲㠳っ挳晥戱㤴㐲晣㠱ㄴ㤲㍣挸昰㐲㠰㤲㔲㘷㤱㈹摣〶㤰ㄱ㔹㙢て昱搲ㅦ戰㈳〴㘴昳搲㕦㤷ㅦ戱㘰ㄷ㠱挵搸ㄷ摦敤㠹㤶戶㘸慣㥡ㄸ慡㔵㌶捤㍣㌲敡昰挲㠲昱戸㌴㘵改ㅣ㐴改㤶摤㔱㝣挹㠰ㅤ〶摥㐲挶㉥搸昴戵㤵敤㘳㑥〳㌷㍦愰㘷㡡㑡㘱㌸扢㔹㡣〳愹㡡搱㠵㑤换㘱ㄱ攱㘰㤸㙤㜶敡㡢慡愰戳㥣扤㌸㤵㈲昸挷㉦㠵㔸㍦摡ㅡ晡敡昶ㅡ敡㌸愷ㄷぢ攴て昶搷㡤ㄹ㡣㡤户㤲㘳㈰㘱户搴慡ㄴ㕥て㍦㠷㉥㕣㜴㑥攸慤慣㝡ㄶ㠷昰㑦捣㔹㍤摡㍡晤捦攸戵攲慣昳散捤㌰㜶㑡晦㝦㄰〵㥢敡㝦挱搸㥢㐲攴㠷愲っㅦち㡣㥦㙣ㅡ戲攱㡥挰戳㡤攰㡤㍡ㄸ敢㉡换㤰㜷㤸㥢挷挷慢㘱戵㤲攰昰㝢攵摢慦㐶㌴晢搲戶敤敢㈸〰ㄹㅢ㉡㝣ㅢ㈲愸㘳晦戴摣攲㘸㑣挵㝢〱昶㥣戶慡㥥敢扢㘶㌰㌲㡦愰敦〸扦㍤㌳㘱昳㑣㠸㙦戵ぢ戵㥢戱ㄳ晤昷愱捦㤹㔹〸散㌳㌲㜸戵㘲㤱㡣㉣㙣㉤㤲挱㘳挳㔰㈲扣㐴敤攰㕦㘵摥摤㌰敡昸㜴㜵ㄶ扥捥㠰㐵摢㐲搹㠵ㅥ攷昶ㅢㅡ摣㍡摣搱晡〰晣㐱戲㍥㠶攰㤸㕡挲扤昷㜱㕦摢昷㈰摤㌶㕡㥢捦㤶摤昹摣捡㠵㘷㠰搳慤扤㈵㑤㌲㝣㈷扦㐸㉥敢ㄵ㐲㕣摡㠷愳㉥换㜱摤收愰攵㘸挳愰昳攸㠳㙥㍡挲㐶敢㜰㥦㙤㈱晡㝤〱㕤挵〴〱㝥扡ㄱ㘵昸㈰攸攵㈳㉢㡡慦㘳㔹㘴〰攴㜳挵㉡㐰㘷慡㝥㝡㈳慡ㅥ㡡〵戲攰ㄹ㠳攴㔸ㄶ㕦㐵㐳㙥㔷戸㙣戰〴㤷㉤搴㔹〲㜹㍤敥㠱㝣㑥昰㉣愱㈶昲㘵㜴㘸㑥挴㐲㘹攷㠹㝣㜱愳㠹〸㕡〱㙡愱挹昱㠷㘲㉤愲搷㔱慤摢〴づ㠱ぢ㌰㐸戱㐸㔹㔳っ㐳ぢ捦ㄱ㌳㐸扦㡤晥㝤攱攸㙦㥥㘷晡晢㔱愱〴㈱慡搲㤳愷㈰㔴㤳晦㑣㜲昲ㅥ㑡㍢㑦晥挹㡤㈶㍦㐴ㄹ挹㤹攸〱挰㐰㡦愸攰ㅦ戵㤸〶㌲摣㐷晥挴〵〲晣㔲戳ㄸ㌲㔰愲晡㕥㐶〶㝤戹攱慡搵㉡㌲㜱摦〲搷㥦昱㜱㡦戲㡦㜸ㄱ㤲扥㥣㘲攸㡣㉤㠶㕡戱㘴㐷㕥搸㙤㈱ㅢ戰㈴㝥㉤摢㔱愴ㄷ扢㡣昰㡢㈷㘲挴㥣㍣ㄹ㝦㌹愵㐵㌱㈷㄰㐶㘸㤱㤲㝥戸㤱攲㘳㜱攳ㅦ晣戰攵㌲㐵〵ㄲ愸㈷㙣㑣㍡㔳㡤ㅦ㡦ㅢㅦ挴㔷㔹慡㑤㡥㌷〸㤸㕥㠸ㅢ㤳ㅥ㔵攳挷攲挶㝦㍢戸户搹㌸愶挳㜰攴〲㠹㈴挳搶㔵搶㝦攲ぢ敤㐱㌴㉦㤸搴㥦㝤㘶㔸㑣挹愹㐲挷㜵愵㐱晢㜱ㄹ挴挳㌷搲㌳戸摢㠴㉢㈰㄰戲攱㝦㤵㜰ち㜷㥥愶㡤挰挰㈷搰㉢〸㌶㝢扡㝡㘲攷愲㌹敢愱愰搷㍣攵攳㑣㔵摢㔶㈴〲㜳㈰ㅦ敥敦㈶㑥昹っ搳戱戵ㅦ㜱㤰㑣攳ㅤ㤲敥㤴㠷ち慣攴挵愳㌱㘶㜳㡦戴㘸㐶㝦ㄸ挸㠱㜴〴㘴㐶㝦〴㌰っ挴昰戶㜲㙥㠸晣慦㤸晢㔱㔶㝣㤴攰㌱㠰戲㈰戳㤳づ㡡㡦〳っ挶晦㔱挵挸㡡昲㤷㘸攲挱昸㘵㐹㌲搲㥦㘰㠷㡦〳昴挰㝤㉢㈲㈲㉣敢㥦㐰㐹昲愵ㄴㅣ敡愵㥦㘴挵愷〸㥥〴㈸ㄷ㌸搹㉤敦ㅡ搷搴愵收晡㌴扡㡡㐷〸昰搳㍦ㄳ㘵昸㔰攰㍥扣愷戳慤捣愳㜰晣㘱㍦㌴㘹敡ぢ晥㘳昸㈲㝦㡤㡢敥挱㝦㐸㔲㔰㠶㝤㕥㝢㜷㜷㘳㤱〹㘸㤳慢摦㌲㌶晢ㄵ㡣挳㜵戵㈲㈸ㅣ㤱㑡愵愴ㄵ〵昱捤〵ぢㄷ㙦攰㕢㡥愸ち㈱㐸〳慡挲㠹㉡㡥愲㐰晦ㅣ㥢ㄲ挷挴㤳晥㜹㍥ㄱ戵㙡ㄳ扦㄰㘵昸㈰㠸㔷搵晤晥愸㝢晣㐲攲㕡㔵㔸㙤㉦㈴晥㔵挵㔲昲㠵㑦㜱㌰㠵㉣㘴搲㕡㠹㐸㔳㌴昴㔵㘴〶㝡〶㌹户㝢昰搳㔶㐵昵㐲敤挲㠵㤷〶昳㈳搷攷㍦昸晥晥愷㕥昸昵㡢㥦晤摤㠷㡦晣昵㕦㑦㍦晤扢㍦㝦昶昹㝦晤㜴昱挸㉦㥦㜹收ㄷ㜷㝤攳昹ㄷ㜷㥢摦搴㝥昸搲捣㌷ㅦㅡ扦昴搰〳收戹㝤㈷ㅥ晡搰晤㜷㡦捦㕤㌵摡搳搳摢㝢敢昰慦慥㝢摢搰㈳て㍣㉢㝥晥㠷㙢ㅤ愱㤶㡢ㄷ愴愷挱㘵慢㘹㝣つㄹ㑣㠳㌳㝥㑤愷挱攵慡㡤㕡㡣㌶㙡ㄲ〵㈵昸㌴㌸〱㔵㘱愴㉢晡晥〳㐶搰戱挷</t>
  </si>
  <si>
    <t>Decisioneering:7.3.0.0</t>
  </si>
  <si>
    <t>CB_Block_7.0.0.0:2</t>
  </si>
  <si>
    <t>CB_Block_7.3.0.0:1</t>
  </si>
  <si>
    <t>㜸〱捤㔸摤㙦㈳㔷ㄵ昷㡣㍤㘳捦搸捥㠶敥㠷愰晢㔱㉦摤戶㉣搹㥡愴摤㜴㍦㘰㔵ㄲ㝢㤳つ捤搷慥戳ㅦてぢ搶戵攷㡥㍤捤㝣㠴㍢攳㈴㐶〸㥥㤰㤰㜸㐷愸ㄲ㑦㠸㑡扣㔰昱㔴㔸㈴晡㐲㕦㕡㔵晣〵昰㐶㔳〴㐸㤵㤰㤰㜸愸攰㜷敥㡣ㅤ挷㜱昶慢㡢戴㤳昸捣扤昷摣㝢敥挷㌹攷㜷捥摣㤴㤲㑡愵晥㡢㠷摥昴㘴愸㜰愲搶つ㈳敥㤵㉢㠱敢昲㘶攴〴㝥㔸㥥ㄱ㠲㜵ㄷ㥤㌰㑡愳㠳㕥㜷挰て戵㝡攸㝣㡦攷敡㥢㕣㠴攸愴愵㔲戹㥣愱㠲㑦㐲攸㌷摥慢ㄸ㌴慡㤰〱㔹慢捣慥㌴摥㠴搴㕡ㄴ〸㝥慥㜴㉢ㅥ㝢㘵㙡慡㍣㔵㍥㝦㘱敡戵昲攴戹㔲愵攳㐶ㅤ挱慦昸扣ㄳ〹收㥥㉢慤㜶ㅡ慥搳㝣㠳㜷搷㠲㜵敥㕦攱㡤挹㔷ㅢ散晣挵愹昳搳搳昶愵㑢ㄷぢ㤸㍡戵㕡㤹扤挶摤つ挸㝢㔲㔲㜵㐸㕤慥捣慥ち㙥㍦㈹㤹ㅡㅤ挴换㔵摥㜴攸挴㌸ㄷ㡥摦㉡㔷㘶昱㍦㜰㉡愸㕤㈸慦搴㙡㑤ㄶ㐵㕣搰摥っ㙦愵搹戸挵摣づ搷㍤戹㥣㥣㜷㡢㠹㘵收昱愲㜷㌳攴㌷㤸摦攲㔴搳扣昹㡥㘳㘵愰挵昴搹㔱㤳㈴〷㔴㕥愹捣㔶摡㑣㐴㔲㈴㑤㌰㌱慡户㥣愹㥣㉣㐳昶㤷㉤㜴㉣㑡㍥戱ㄱ㌹ㅦ慤㌰㑢㈴〷愲ㅢ㈰㠷㤲㔱㈵㌹慣㌴愵㘴晥つ㉢ㅢㅣ㤴㐷㉦戵捥搴㝡㐳慤㌷搵扡愵搶戹㕡户搵㝡㑢慤户搵扡愳搶摦㔴敢敢攸搳㝢㜲搹慣㥡㍣㍢㙦晤㝣攷〷愷摦㔹晡改捡挹て㙦晥攷摢㜶㠱㘴㉤㘳㑦攵㘵ㅥ㍤㈱攵㙢戴㥦㠷㍦挳〲㝡㙢㕥慣㠲㉡て㥢〶改㘷挱户昸戶㡥ㄲ昴㔶昰㉡㠱ㅦ昱敤愸捡㈲㤶昵㔶㤹攰㝥㘴愰搳㠴ㅣㄵ㤷㘸㘴㔱戶昵㐶㥢㐹つㄲ挶㘵㜱㐰㑡㕥㌶挴㤲ㄴ戸㕢㍡ㄳ搳㥣㍥捡㠱慦戱戰ㅤ戱㠶换捦っ愹㥡捥つ搶㜵㌳㜲摣戰っ㤱昳㈲攸㙣搰㠹㍥㈹㌹搲㠰挹㈸昴㈲㠸㠴ㅢ㝡攳昹愶㌱〶㙡ㅡ挴㌴㠸㐹㔰㠴ㄷ㍤〹慦昰っ捡搷ㄳ㘳慢ち戶〵㠷搹㔵昱㉢攵㐹晡㝢㌰㘲〰㌰散㘹晢㠲㍤㌵㘵㑤㑦戲㔷㤹㐶㤶晡㈸㐶晦ㅣ晡ㄷ扣摢㡥㙦〵㕢搲ぢ㡡㕥捤㤱㑡慥ㄲ㉡ㄶ扣㌵㈶㕡ㅣづ㈵ㄶ慡愶㈷慤㝥慤扢挱昳ㅥ慤㜹㌵㜰晣㈸㉣㜸昲㕤敢㝡㡤挰捤挷ㄵ㐰㙣㈰捣㠴〱㌰㌵㘴晦㐵挷㐷㠹㘸つ㙤愶㉣挹㥥㜱㈳〹挶昴敤㘰㙢捥㜱㠱㄰摣㍡㉥㠷㔵〲㈱戸换〸戰㉢〱户㙤愷改挰挸挶扣㌹ㄱ㜸㌵敥㠷㜲㔵挷㘴搷ㅢ扣㈵㜸㐸ㄸ㔴攵ㄱ㠳收㑦捣戲㤰敦晡昸㠴ㅤ㙦㜵㌶攸昸㔶㜸㝣㌴戳ㄶ戱㠸㍦㍢捣摢ㄵ戲㙦㔸つ㜸挷㐳㜹㝣愷㠶㠷㐹㉦㤹搹㜶㘲昶挹㈱㌶㔰㉦㘸ㅣ捣㥤ㄳ晣扢㝤敥扥ㄵ捤㈰㠶㙤㜲攲敦摢㘵捣㡡搷〵慣ち㐲敥换攵㑤㜸慢㑥㜳㥤㡢ㅡ愷〸挸㉤戹搵愳挴挲㜱晢㑤ㅥ㑥慣昸搸㈸㘰搷晡昲㘰慢㝤㜵㍢攲㜰㝢ぢ敢㐵㈸㡡扡㙢攴㜲挷昶㜴㠹攷〴攳㑢㝢㥡攷㠲㘶㈷㈴昷ㄶ㠱扢㤷㌳㘳㙤㌲捣㘹㉤〵ㄶ捦愴搵㑣㑡愱㐸㥡㈱㤲捡攰㡤〷攱㌶㥤㠶晢㥦ㅢ㜲㙥ㄹ㕡㘸㥡戰㠷攳〳㈶㑣㐰㍥ち㉡晡戱晥愵㠳愵㐹㉤㤳㈱搲㑦㐶㠴㈳㝢㥤㤴戲㠷㐰㤰昷㘶㤵散㠱扣㤱〸扢㘷扤攴〵晤㌹ㄴ㐵昹攲搰㌴㌷愰ㅦ攸挱攵㌴㤵㍡っ㙥〳晢摦戵㑢㕡敥㝤㈶ㅥ搰ち戹㌶昵晥捡〳づ愲㙦㝢晦摦捥慡㝡㌸搹晤搵㑤㜸昶㌵收㕢㉥ㄷ昷㔵愱㐲㉢㌲づㄳ㌹〲㘲㙡㝦〷挴㍥慣㕥㈹㠷换㙥㔲昸慡搷ㄱづ㔰㈳㥢㔳昴㘳愰晡ㄲㄳ㌰㙤敤㙦㤰㌷㔲扤搲㐶㝤㑡㑡愴〴㜳摤て戶㠰㑢㌰ち㉤㈴攰㈰攱㐶㌶㑢㙡㌳昱㑢ㅥ㌵愵愶ㄴ晣㝦〲戱㈴摡扣㝢昷㙥ㄲㄲ搴㤴戶㠳㤶晢㘸㉥㐹㍡㝡㈶戳㝦昹㌴〹〵㐹敤㘳〸㍡搰㤲攴㈶户㤵慥戶攵㔸㔱㕢㙦㜳愷搵㡥㘸㘸づて慤㜷㌱昹㌱昴㍣㐵ㄹ㥤㜱㥣挸〹㈲㈷㐱㑣㌳づ㘷扡㘹㔰摣㐰㌵㐳㠱㙥㤴愲晡㘱㤹昲つ㜳㌱㘰搶ㅣ㙢㈲㌵捥㈶㠹㜱慥ㄲ㜸ㅢ㐸ㄶ挴㌸昵慣〰〱㠰㉣㥢㡥挵㐵㡥ㅡ㈸㍥㘴㤰ㄷ㠷扡挴捦㄰㔹㐰㍡愵㘹昹摣愸戹ㄶ㝡戲捥㈴㔶〴㙤昴ㄳ晣㠵㝤昲晦㜱晤攲敢㤴挰㥢愶摣㘲〹㐵攳㌴㠸㐶搶昴㐸㐰㜳㠸㠶㝡慢㙥㄰搱㝡挷扣㡡挰昷㠳㜰搸愲攳㌹搱搱㝥㜵戹攳㌵戸㔸〳挳つて昷㕢㔷戹㘸挲搸㔹㡢㍦㉢㕤㜸〰挰㈶散㕢づ摦㈲㜴㜸㙥㍦ぢ㜹㜱愵ㄳ㐶㠱捣慦㑥敤攷㔷㠳攵㈰慡㍡攱㠶换扡㘷㐶戰㘳捥敤㌶昷〱晥〲㌱攰㐱㥤㠲㡤つ㙥㡤㔸㘳㉤攸㘰〷ぢ搵愷㈱㝣㐸〷㠶㌶㔲㡡っㄷ戹昲挱挰搶换晢〷㜵㐵㄰㤰换愹㠰㘱攵昱㤰㠸㕣㔲晢ぢ㥣敦ㄱ㈷ㅥ敤捡㥦挰㌰〹㍢挶㘹㐳愶㘹㍣㡦㌷㥣㑤㈱愴愳ㄱ挶ㄹ㄰㌲㘱晡㘹攴愳てㄵㅦ㐸摣㈱扢㙦㍦㙢㑥攴昲扣㉤㑤㐴㤶㜳㌶㉣〲搹㠱㤵戵搷摡㠲昳㙡搱㥥ㄷ㡥攵㈶㤱敡㐸摣㜵㤱户㤰〹慣〶愱㐳〹㔹搱㕥ㄳ捣て挹㤵晤㘶昷㤹㍤㌵改扡㥡㍤敢昸㈱愶㤱㌶㑢攵㐳㌶愵㜸昰搱㡥攷捦戳㡤昰愹戰ㅦ㍡搶昸㤱〶愴愸㡡慡㉡㌹㌵昷㤸昶㤰搲㕦㠰㌴㍤晥㑣㐴㐹㑤扤㐲㤴〸㌴〹㕤㙡〴慡昷㠱晣愱㘰㑤换㐳㥥扤㥢愷愵㐷〱㘱㍦挱㤱挱昱㐵ㅡ昳ㄲ挸户收㙦㉥散㝥㕢㝣慥ㅢ〹㡤挲挰㐳㘷つ㐷搱㜹㉣戶ㅡ捡㈴〸搰っ愹㝣慡つ㕢愲㘹换㍥㘴㤴㘳扢挵㌹㈴㡥〵㝢㤱㌵戸㍢ㄷ〸㡦㐵㘳㜱㠵晣摢〳㥥㈶㍣㐴〰㡦㤱㤵搱搷㍦㍣摣攵㌹㝢愶ㄳ〵㑢㡥㙦搸㈰搲ㄴ㤳㈶戶㡤㈶戶㉤㥢ち昶つ晡ㄲ㠸㠳っ㘴〵㉤〶㕣㘸㝢㑥㌳㐷ㄵ捡搶㥦ち昳㠴摦㔳昴敥㍤搲㐶〱㔷愵㈱㤸㡢㍦㜶愱敥㌲愲〹ㅤㅤ愹ㅦ㐶慣㉡㍡晥㤴挷㑣戳㤰㕡挸慦㔸攳㉣愴㘹昲敥㡢㤲つ㝡㍥敤摤戰㝤晡㐳戴㐸换㔶㈸㌵㈰戶昱搵愴㐰㤵昱ㄲ〸つ搵㈷㐰扥㔰㤹慤挷ㄷ㐳ぢㄶ㘲愰ㄳ㜵昵㜳㘸ㅥ㐳昳㠰㡤㡦㥦㑥挶ㄸ㉦愳㈰㉦㘱ㄴ㠲㐲㈹晣㙢㐹㐱ち㈷㍣愴昳㌱㈶㠹㑣㠱ㄴ㔵㠵散㕦㜶㤵㕥㠷ち㍤ㅡ敤攱㠱挷㐶戲㑣㥢づ戰ㄶ㜵㕤ㄸ㉤ㄵ改ㄶ㈴㉥挹慦㔷搹㈶昳㍥㕣㑢㘵㠶㤳慥晥㔸捡慢昲㈳ㄳ㐹攲㤰㝥戴㡦㐶㈴㙤晤昱戴㠳摤㕣㤵挶搰愳㥦〷㌹戲攴㌴㐵㄰〶㜶㔴慡〱㠳㑢昴戹㘷愷㔲㤳㌳捡㠷㤰㈸戳㑣搹ㄹ攴㜹㥣挴㌸改㐳㥥搲㙢㈸ㄴ搳㠵ぢ㜸攱㤶愴ㅡ㜸捣昱㥦ㄴ㐰㤰慡㐶㕥㐰挴搳昴㙦〴㝢㡡愷㕢㤴〲㕤〳慥㈱攲搰ㄱ攷㘴〵㔰㔱昴㙥〷㘲扤ㄱ〴敢搴㍣㈶㙢㘱㥢昳㠸敥收昲㕥㙣㍦㔴㐶搴㑥愷昷摣挱㈵㜹㈰㌱㘹㤳晡㐵㤰攲㡣敢㤶㝡ㄲ㐳晤ㄲ㌵敤戹㉦搴㉦愳改昰搵敢㌷敡㑢搰㌶慦㌰攱〶攵㙤㌷摣㔶摥挷㜱搲㍤摦攱㐳收㡢昷㔶㝥㌶晦㜶敢捦㐷敦㝣攴㥥㔷晥㤸㌰㠶㙦敥挶挹㍡攵㔱㕦愱㘹搲ち搹愵㌴㘲扡つ搲㕦〷㐹捦㠴㥥昴㉡攵扤㐴挸敢㍦昹晥〷㘷敦㝣㘳攵ㄷ敦摤㤹扥晣昱㍦㡢捡ㅦㄲ㐶攳慤㕦摤㥢㍥昲㥤昹㜷扣搶捥㥦㕥昸敤㕦ㄵ㌲昰扥㌴㠳愴挵㤲㝥㝦㤰愴㝢〹挳㥣摣㜹昷攸㡦㍥㝢攳㌷ㅦ扣㍦昹敢ㅦ㝦昶昶㜸捦㌵㌴㌲㠹慦て愱挹挰㐷收㠰㔷㑥っ㕦〵㕣挵愷㝤㤷㕣㍢㡤㠴㕤㤳㔰㥡㔱㉦㍦㥥慣摥ㄷ㌱〵㌰敤㜷㔸昵攷㤰戳搷㜳㐸㈲㈱㤳㜱つ㐴㈱戵搰㤶㤵㜷㌱〷捤㜳〷ㄵ㈴㠰ㅡ㜱㠷扤㤵摣㝤㑥愶㕡㝢㍦㥣昲㜹改㡥晦捡捦愴㜶㝥㌹㤳晦ㅦ挱ㄵ㤶㥥</t>
  </si>
  <si>
    <t>㜸〱敤㕣㝢㤴ㅣ㔵㤹敦摢搳㕤搳户㘷㈶搳㜹昱ㄶ〷㐸づ㠱挱㌱㌳㤹挹㑣㤰㥣㘴ㅥ㜹㡣㤹㍣挸〴搰愳㌸搴㜴㔷㘷㥡昴㈳㜴昵㈴㌳㡡㠲扡㥣昵挱㈲㡢㜸づ愰慢㉣㑦㐱㑦㔰て㐲攴愰㈰昲㔰㐴㐰挱㜵㝤愰㈰㘰搶㠳㜲昰戵攲ち换晥㝥㕦㔵㜵㔷㔷昷㑣ㅥ挶戳昹挳捡昴㔷昷昱摤慦敥晤扥晢昸摤慦㙥㈵愴㐲愱搰ㅢ戸㜸攷ㄵ㘱攰㠴搱㘹扢㘴攵㍡〶ぢ搹慣㤵㉣㘵ち㜹扢愳扦㔸㌴愷㐷㌲㜶愹〱っ挶㔸〶昹㜶㜴捣捥扣搷㡡㡤敤戲㡡㌶㤸愲愱㔰㉣愶挳挸㐷㐸㝥〹㉦愲㔹㑡㐷㐸㤸愷つ㤲㐶㤰收ㄸ挸戶挱㠱捤攳ㄷ攲㐹愳愵㐲搱㍡愳敤㕣㐷摥捡捥捥㡥捥㡥敥摥捥攵ㅤ㑢捦㘸ㅢ㥣捣㤶㈶㡢搶捡扣㌵㔹㉡㥡搹㌳摡戶㑣㡥㘷㌳挹つ搶昴戶挲づ㉢扦搲ㅡ㕦扡㙣摣散敥敢散敥改㐹慦㔸搱搷慣㈱㜹搳攰挰㤶愲㤵戶て㤷捣㌸㘵㙥ㅥㅣ攸搸㘴㤵づ㤷捣㈶挸㠴挸愱㐲捥捣攴て㤳搰㈸昵摤㌳㘴㈵㌳㌴㡣㘵ㄵ㌳昹敤ㅤ愸㜶㤵愲ㄱ敢敤攸户敤挹摣㑥摡㜸搰捡㘶户㕡㘹ㅡ㐴攷㠶散搲ㄶ戳㤸戳㥢㜳搴㥦㔵戴昲㐹换㥥㤳㕢㌳㤵戴戲㉥愳ㅤ换㥤㙢ㄶ㌷㤹㌹㉢挲㐰㙢捥戱攱㜰捡捡㤷㌲愵改㤶摣㌹戶戵搵捣㙦户挸ㄲ捤慤㥢捣愴㔴㈴㠲扦㔰挳愹昵㙡㈶㠶㐲㝤㜲㠳ㄳ㘶戱㈴㌱㥡戰戳ㅥ慦慦扢㐸㉢慡敢㠵㔲㙤㠱㔲戴搹㘸㈶户挱㉡收慤㉣ㅦ㐲㑢戶〷㤸㐴㐱㡥ㅤ捡㥡昲㥡㐳㉢愹㈶㜷㘰戰㉤搴㤳搱っ㜲攲愶㐲㌱㠷づ戹搱㌲昳㉢㤷㜶㉣㕤㜱挶㘸㈹㌵㘴敤㘲㜸㘹㙦㡦㙥〱㡦㥥㐳敥㔶㤰收昳晡〷〷摢ㅥ戸扢㡤散㍡挱扣戹㈰㉡昲㌲㐶愱㕦㍥ㅦㄸㅥ㌳挳㘳攳攱戱㘴㜸㉣ㄵㅥ戳挲㘳改昰搸昶昰搸㐴㜸㉣ㄳㅥ扢㌰㍣戶〳㍣摥ㄵ㙢㙣っ扢㔷㝣改扥扢ㄷ㕥昶晡㠶㉦㍦晡搰搲㍤ㅦ㜹晤ㄶ挵㠱㈷攳㜶㍥〲㈷㔴搷户戳搷㔷摦ㅥ扤〰ㅣ㝡㈱㠸㜱ㄴ挸摣㜵挵㠲㙤户攵捣攲昶㑣㥥戵敥搱㐷㤳攱ㄸ㄰愵昶愱捡慣昶㘵㑢㍡敥㝢㘵捦㌳㥢敦晢昴昳㉢㝦㝥改ㅦ㥦㔶ㅣ攳昲扣攳㄰〸敡愷戳挷昷挰愵㍤晡㜸ち㍣〱挴㜸ㄳ㐳摢换捡㌹㤱搱㌷㠳㈸昵慣晢愴昱敢㙥扢愷㘷挱㝢搶摤㤱摢扥敦㠹挵㝢㕦㡣㜲㈲㔹㔶捦㡣挱ㅥ戲ㄶ㌳㑢搲戴㑢㙥攷㤵戹攷戰昶敤晤㜷敤戵挵攴摦扦㙢攳㈱㠷愵㙢敢㤳愸晤㤳㐱㡣㔳㐰愲㕢㡡㤹愴愵ㄷ㌱㜱㌱㠸㔲㍦㜱㑤昲㑣换挳㌷摤扣愶㙢晤挷㔷扦㌶昲搶㉤㝦扥㕣㔱戵㘲晣㔳ㄱ㘸慦敥㙣㕤扤㝤㕤换晢㔶昴昶㉤㕦戱慣㙦搹㡡敥㘵扥慥搰愵㤷㔰晡㘹㈰挶改㈰㉤摢捣愹戶愲㔹戲㥣㝥搷捥捣㌳㐰㤴㝡捡㝤昴㕢㑥戹戵㜵㍣㝣㜴晦つ扦㥦扦㘶㜳挷扥㜹捤ㅤ挸㍥摢ㅤ愳㐳㐵㜳㌷㘶扤捡㠴摡搵㠱〱㜹㈰㉢〹ㄶ㤲㜴㑦扡㌷摤搹㤹敡㔹㙡㉥㌳愳ㅣ挱〷㍡㘵㜱㐴㌷愷捦换攴㔳㠵摤㌲㠷㥤㌰㘰摡㔶挵敥敤㙥摥㐰㘱㌲㥦戲㡦慦㥦㌹㕡㐲戳㡦ぢ收㔵㠴搴ㄴㅢ挵っ㙦搹昲扣ㄳ㠳挵捥㌵戳㤳㔶晦㔴挶挹㝥㔳㈰ㅢ㘳愰㌰㍥㜳敥摡愲㜵㔱㌹户愶㐶晤〰〷扢㐴㜶㑤㉢㥤㉣愷㕥㙤㠳ㄳ〵摢捡㑢昵摡㜳㕢㌲挹ㅤ㔶㜱搴㈲戴戰㔲搲搴㠵捣㜲ㄷ㤹昶捤㜹㌴ㄴ换㐶敡㘴㝦㙡㝡捤㔴挹捡愷慣ㄴ敡扢搳㉡㤶愶户㤹攳㔹敢愸㉡ㄶ攷㤹挸㌸戶㉡㜹㙤㈱㌹㘹てㄶ昲愵㘲㈱㕢㥤搳㥦摡㘵㘲㘱㑢㙤㉣愴㉣慣㑢ㄱ㕥㈱ㄵ㙡㘸㔰㉡㜴㝡扤㔹㠵㜲敤づ㌱㠴捦挴㕣愶㡥愹敥㜶ㅤ㕢搱㍡戴㈲㙢戱㑦㠶ㄷ敤㐷㤸挸愵㤸搳㘶㘶昴戵㠹㌸㡣摣㑢㘶收㤶㍡㤶㉤昷昷㘵づ㠷攷扢慤㕦戳ぢ㡢晦㝡㌳㥦捡㕡挵㔹㔱愴㘲㡤昴㕢㐱愲㑦㘲㌴捦愸㍤慥㕣㙡㑡㑤㐷㜷㘷㔲愵〹㘳挲捡㙣㥦㈸㈱つ㐸㌳ㄶ愳㙡㕦㜰㝦晦づ捥ㄷ〹㌷㜵㈷㐹ㄷ挹㌲㤰㜸㍣㘴㜴攳ㅥ㌲攲扡挷㠹㐷戹ㄸㅦ㍣慣㄰攱〲㘳㠰㌹敤㘸づ㉢㡡摤搰㔰慦㤵敢㑤㝢愲挴敥㌹㙢愶〰慤攵愸㡡敥〵㠹㜲攲搸㉦㙡㈱㠲㠸㄰㥣戵攴㠶慣戴〹㐸㉣愳㕢㤹搱㥣㠳戲㠶㉣㍢愹〹挷㠶㌱㔶愶っ㠴㌰昸㥢㜳散晤搶㔴㘹挸㉣㤹㡤㌹〰㍢㔸㐹㠳愹㕤㑡㌹㈱㤶㙣㤱㌴慦㜴摣㡤㐱㐲㐲㠲㍥㈹㑤㤲攰㐸挲挰挱㜸〹㌵戸㜴昶㐶愰敥㕣㥦㡣㘰㐷慦〶㘸挰㡤愹㜵㔶㝥摢昴㑥换㈶㝢捣㤸㔵㤵挱攱㐵㘱㥢㤳攳攷㤴㌲㔹扢〳㌵〵㡡㤹摣㜹㌸攵㔰㤶敥〳昱慥攸㈳攸挵〷摥㈶敥戲ㅡ㜷搱㌶㘳㘳愱ㄸ愵㌱㐵搳扣㥡扤ㄵ挲摥挰㑤㉥㝤ㄶ㙥昱搹昲愲㐴㤰〷〳㘶㠹捦㥡㜳搰搰戶愲㈵昰㍣㈶ㄱ㘸扢㈵㜷㕥愱戸㘳扣㔰搸挱晥㌴㐷㘲昶㠴㘵㤵〸㜹㥢㕣㠸㉦㔰㕥愹㠶㠶㉡扣敡挳挶挴慥挶㙡㤰㤶晥㙣戶捤㤳㘸ㅢ晤㐸㙡〰昸㌶〶㄰㤸扦收散慤㘳ㅢ搹㌱〷捤㘲戶搰㌱㤵戵愷搴搷搱㜰㐲捡㔵ㅦ扦昸搱搳摥㜱搶收ㅢ敦㝢㐷捦㤹扦晡㙤㡢扡搷捤愸挱戶〴慣〲戱搷㈰愰敥〱ㅢ㈷㤴㙢㄰攱慦㌲㉤慣㐳㑣慦㈷ㄹ〶挱戴㈰㡡挶慣戰挱㠹㉡㠲㕥捥っ㝡㠴㘴㈳㠸㈲搶ㄵ㠸扥〹〱敦㔲㕦㠶㝣㥡㕢㑣㐶㤴㕣㙢戲慤㐸㡤敢㔹昲ㄴㄱ㌴捤愶㔷㤳㔰㌱㥡㑡㔱户㐲㜰㕤〵摣攲㘶搴㠰㙤攲㘷㔱挰扢㔸晥㈶戰㔱〱㐵㐴昸慢㈸攰㝣挴昴㝢㐸挶㐰㝣ち㌰㥤愸㈲〶ㄷ〵㡣㤳㈹〹愲〸挱㐵〱㈹〴扣㑢㝤ㅡ昲换ち㄰搰㕥搳㘷㈷挰ㅣ搷戳攴㈹〲晢㝡ち昸㔷户㥤㌵㍤攰㑡㌷愳㘶て㜰ㄲ㈴捤〲捦慡㘰㌷㝢㑢ㄵ㍣㙢㑥慦捤㘴㑢㔶㔱㔶攰搶㌴㙥捥㥥㔹攲㉤㐴ㅤ㐵㌳改散㐶ㄷ愴〷〱㍣戰㐹㉦㑤换敡㉡㉣㌵挰挷挱〵晦㠰㜷㐷ㅣ扣ㄳ㜰㔷〵昱㘶㠱㑦攸㌴〱㠰㌷㍢戳慦ㄳㄱ搹搴㥤㡣愵扦㜴㐰㜲㜵㈷㈳㝦㜰攵㄰㑦㐴㤹摦摦〹挹扤㜴㘶搸挷捥㕥摢㐹㔹㘸㐶㠸搵㠱捣㝦〰搴愰㥢搳〱愸ㄷ㐱㌷㥡搳愸戶㐹㑡㈴㤳㈰敡㘳㤸㡣敡慦㌳扢挹㌳㐵㌲つ攲㥢㘶摦㠷愸㜱㌱㐸慢攷㡢㘸㜳扡㔸㕣愹㤳㤱㉣㔳敦晢ㄱ搰ㅦ〰㘹扥〴㘴搳㝡㉢㡢捤捥攱㜲㕦㐶ㄷ㐱收散昰っ晤㘷ㅥ㤸㡥捡㡤㑥攷㤳ㄳ挵㐲ㅥづ㕥愲挶晥㈴晣㝦戶㌲㡤摣㐸㘱㜰戲㘴攴搶㘷㜰㙢捥㙤戵㜶㕡㘶㘹㄰㥢㔹㐰搲ㄱ昸㔷〴㜰づ愷愶晥㍦〱㘹〸㝢〱搸〸敢戳㠷㐹㔵㜰昴㍡搰搰㔵㙦挷㔰〱扥㘴㑢㕣摣㔴扢㘱㘰㜳㜱〴㈲捥㤰扥ㄴ戵晢摣敦㙥㝦摢攲㝦扢攳つ昷㝥〹㝡愲㕣㥡㝥㥡㕡㈸昲㘱愴挶㘷换㔳昴攷㤴㔷㘲攳㈳㠸㌵愰ㅢ㌸㜰㘴ㄷ㐴搷㠵㈳㤳㙥㐶㡤晢㘷〹捡ぢㅣ戹ㅣ〱㘵㠳㡤攳攴ㅢ㠸昰㔷㠱㈳㔷㈰愶㍦㐱㜲㈵㠸㙦㥣㕣攵㐴搵㘹戸换㤸昸㈴㤹慥〶㔱昴〱〹ㅣ昹ㄴ〲摥愵㉥㠴晣㌲ㅣ㌹ㅤ挹戵㑡戸ㄶ愹㜱㍤㑢㥥愲㘷愹慣〴ㅦㅥ扢挰㙤㘷つㅣㄹ㜳㌳㠲㑥愸㈸㌷戵〷攱㍣㈰㔶搶改㜳㌳搶㙥敥㜶收愴攱㌵ㅦ㥣戴㑢〵搹㥡戵愴㠷ち㥢ち愵愱㡣扤㌳㙢㑥捦㑦扢㠱昳㈶慣㍣ㅣ㈷㐵昸㑦〲㘹㠵㥤㍢慤㤴㑥㡦ㄶ㈶㡢㐹㙢㜸攸㐸㜰慣愰㝤㌰㥤昸㔴挲ち搷愱昹ち㌰㥣ㄵ㝡〹慥㔰戴ㄳ〲㠳㕢㍥摦㡡㔹〱㘷散㉢慤ㄵ㡤㙥换㤴戲㔶㔳㕡昲㈵ㅣ㑢㐳㡢昰㐶愵ㅡ搳摢㈶戰ㄵㅡ㙡㐹慦㉢㘶㔲搹㑣摥愲㌱〰昸昸㉡㘲挴摡づ捦搳㤶㠲㥤攱㙢㤲㤶昴戶愲㤹户㜷㜲ㄳ㥤㥣㥥㔷ㄵ㤳挹㉦㥡ㅥ挸攴㙤㍣㐶慣挸㜰㙢㝡㜴愲戰ㅢ㙦搳㈶㜳昹㜵收㑥晢㠸戰ち㘶㐷昷ㄲ搳愸戰ち㠷㔵㉣ㅣ㍢㔴晢挸〶㔵㈴㜶㠱㐶㐸挴㕥愱㈸㠳戳〰ㅣ挲ㅣ搷昷㐷扦ㄶ敢㔵昵搶愹慥㡢愵晣㍡㤲搰㐶摦挸㌲㌷㠱扣㝤摤㌹挳ㄵ㡦敦摦昴晥㌰㑡敦㔱㜰搹〸昶戲戲㠳㑤㌶㡦㑥㜷㘱ㅡ㝢て㐶㈱慣捥㔸戰ぢ挶搳挲挳摥㌸愷ㄲ㕣㡢慤㜰㜳㝡挴ㅣ户戲〰〸㌹戳㌴挷㠹㄰散攱晤㤲敤收つㄶ㜲㌹㤳摤㡢㕤㜳㌴㘹㘶慤㔸扡㝦戲㔴搸㤸挹敢㌴㠸昴㐱㌷挹㥣㐲㤲㌹㈵㐹捤改慤㜴㌹㑢㤸戲ち摢捤㘲愶㌴㤱换㈴㘳㡣搰㉤㝣㐴昴㑢捣ㄵ戲㝣㐳晢扣扣㜹㈳〸㕢㥣〵ㅣ收敥〰㠸愲敡㘸㝥昴摥戰㌲昰㑦ㅤ愲㐷ㄲ戳㡣㉣ㅥ晡ㄶ㐸㡢㠶㐱㌸敤挸昵㡡昷㡥晣㤵㑢㤰㈲ㄳ㤱敡㈱〳㝥晡㔶㌷挰㐸㠴㍥扤㔹摤㔵㝣㐳ㄲㅦ㈹㤸愹戵搸㕡ㄶ㡡㡤敥晢敥ㄸ㑣换㘹愵㤸愰〳㜱㄰㍥㘹昸扡㜷㘵㔲㔶㌱挶㠴㔱㐰戱〸㕤㡦㠶㘳㐳敡㈶ㄴ㡤㌶挵敡㍤㙢搸㤳戵挸㜵换昸摦攵て搷挸晦捤搹㝤慢㔸昷㜸扣〱㔴㝦㥥攴㌶㄰㐵搷㈴摢ㄳ㘰戸㥤っ㕦〰㠹昶㠱〴㙤㔳敤换㠳挷㡦㠳㌴㈲㙦㡡改㘵㡣挱㈳㈷敥挹愸㌴愴挹攷㔶㌴ㅣ㡦㘲捣㝢晤㙣㡣愲㤷㕢愹戸㌳㤷ㄲ㠸搲ㅣ攱㜰〴愶㌶㠲㝢晥㥡挷㐲㔸㙥搴ㄲ㝦愳愲㡦捤昸㈲挸〲づㄶ挸ㅦ慢㝡ㄱㅢ㜴㘰挴攳㝡て㤸㐳㜱㐵敦㥢愷㠱㘶愶挴㘹㍥㝤〷挹㤷㐰ㄴ晤㑥㕣昳㝤㉢㤴愲戳㠹慢㔴㐸㝣㐰っ㠴〲戳愲㕡敦愶改慦㈰愰㠶㐱㌸攱㤴㍢攰㥤〸敦扦〳㙥㘰〹晣昴㔷摤〰㈳㙡〴挴慢㌲㠲㥥㔵敦㐲㔰摦つ愲攸摣慡挳戰㤷っ㕦㈳挳㈶㄰㕡搶戸〷攴㔸㑦㘳戵㉦㠳敢愸敤㕥㤴㠰摡戶㠲㝡㡦愰昹㕤戵㝤ㅤ㐱㑤㈰愸攸慤ち慡敤㝣愴㌹㙡愳攷㐸慥愰摡摥㠳㔴愶改晢㐱ㄴ㍤㔹㔵㙡㝢〰〹晢㔷㥢挹戲昸改㙦戹〱㔱ㅢ摤㕥㕥㤵㤹攰づ㠶〷挹昸㄰ㄹ㤳昵ㄹㅥ㈶挳㈳㘴㐸㠱㠸摡扥㡤挰㕣㑦㙤㤵㌷摡㜵搴昵㈸㌸愱慥〹㔰敦搹㍥㜵㝤ㄷ挹晡㌱㤰攸㐵㈰戳慣㐶〰散㍥㝦〵㘱戳㤱㍥㈷㥦㈹㘱愱㘰㌵搶㘶㑡攸昲捤㘹㄰〴挵戱㜰㥣㉣㈰扥㐲敤㘵㄰晡收摡慣㉡㔴㝡㘲㙤扥ㅦ愶㉥慡㤳敤〰㔸ㅦ㙥摤ㅦ㤳〰搹㍡㜵㍣㤲㤰慤㜲㌶㥡㉥戸㔵㡢㘷㜶换昸昴㑥敢晥つ㌸㔸㤶㈷愵ㅦ㠷ㄴ㜴㘱㐲㘲晤〴㠲㠴挵㐵摣㘷敦㈲㍥㉦ㄵ户ㅤ㜱㐲㘳㈷慤挵㜵㠳づ攷㙤㉣㌸㜱㌷〶㌸㌱挷つ㙥㥥㉣㔵攵㤸㔳昳摤ㅣ戸昸㌷攷戱㌱㐹㥡挵搴ㄱ㠲㈰搰㌶〷搴ちㄸ㌸挴つ〷㠴昰昲慤晢搸㐲㍥㠹ㄴ敡摡挶晤㘰㥣㝣慤攰㙦愱扡换扥扦ㄸ㘳㍣〴㈴㔶㜰㡥っ挹敥㙦㡢㠵慤ㅢ㡥㔰㘵慤昹㔲愰ㅣ㤵搵㔲愷晢挷㙤散㈴㑡㠴㡥㙥㐸〶扡㑥㙦戵戲㈶摦挷〳改戹愱㉤挹ㄲ㕣摡㘵〱㝣搷㝥攴㔸〸ㅡ㠹戸㔶㔲㘲㈷㘳㤶捥㕢摤〸㡥愱㐳戴㉡㈶昶戴㕣㉦慦㔲搷㕤换敢戶㔵㈱㉦攰敥㉦㑢㄰㍦换㠶〵㜳慤摦㈳换㤱㌴摦㝢㔱攰捣㜰㌲㜹㌵㝢㘹摣搵戴㜰愷㔹㉣攱㐰ちて㈰戵㜲攸㘴〱晢㑡ㄹ〰昸散昴㥣昴㜰㍥㤹㥤㑣㔹㠲晥扤㌹㕢㌶〱㐷㠴扤攴㔴愸㘳慢㔹昴攲㉡㘵ㄸ㐷㐳扤〳ち㠷扥摤搷摦㠷㕡㥤挹㑥愹戸㝥ち㌱㡥扢㐹摣て摡晤㑤散㌷慦昲昲㐶づ㈵㘲㙡慢㐹攲㥣㐶ㅦ㘶搹㠳㉥㈳捥挷㌶㔲ㄸ㈹搰㕤攰㑢㕡㥦㜱㤲㡥〸㍢愱㥤捥挴㘷ㄸ搸〳ㅤ攲〸愱㄰捣㝡昷㕡敦㍡㜳搷㘹㠳慢㈵ㅡ㝡ㄶ摢〳㘷捦㐳晦戶㠳搱㑥㤱㉣搵㈰㜸㉣㑣㔰收戲㑣㈱㈴ㄸ敤㠷〸㈸扡挱ㅤ㡣收搸㔳晦〸〹晢挷㘸㜴㤷ㄳ㠵改晦㜴〳㡣㈸晡挷㍤㥣㠴㈰ㅥ㈸ㅢ㤶ㅦ㈳愸㝦〲愲㍥〰㔲㠷攱愷㘴昸ㄹ㐸昴㔲㤰攰㐴㌳愳㌷㤸挲愳㌹敥㍢㘲㌹敥扦㌰㑣つㅣ愶㠰户ㅢ㥢〰愳㈹㐶㙦戱㝥〶攴㝢㡦㍤戶ㄲ户㤰晡㌰㠸昷㝣㙥ㄴ㕣摣晢㜳〴昵㉦挸㜰㌹㐸㄰昷㕥㠱㌴㐷愷愷㈳㈴ㄷ昵攷㜳愲愸㑦㈰㉥㍡㝤づ〱㜵㈵㐸ㄵ敥㝤ㅥ〹晢搷改㔵㉣㡢㥦㝥挱つ㠸㑥㍦㠹㠸㔷㘵〴㍤㥤扥㠸愰晥ㄵ㠸扡ㅡ愴づ挳㍥㌲晣ㄷㄹ㍥〵㈲戸昷搷〸㉣昴㜰㙦昵昹扤㍡搸昷㈵㜰〳晢搲㌹敢㠹ㄷ㔸攲散戰㝥㠳㘴晤㕢㄰㜵㈳〹㘳㉦㠳㜰㔳捥㕦㤴㕢昴攰捥戳挶㉢㄰〱ㄳ搰っ晣〳愳愵改㉣㝣㌲っ㜲㈷敡㠴㘸㔳㈷ㅢ晢攳㐲ㄱ昳㕣㈴昸㥥慣㕣戶〳愲㥡ㄶ〴㡥㜹㐹㌱收摣㠴㕦㜴㉥㝣挲㌳㤶㘷ぢ㉡㘷㍥㔸㠶㤷昱ち挸㠲㡤㤹㈴づ摡ㄶ搲愵戶㔱昸ㄶ摢㜸㙣㉥㡤㠹慥㍦摡ち㠹㜵㥦挹㠶㐵昲㍣㔹扤㡢挷㐸攲㍢昲㠵摤㜹愹㑤搴收改㐱搱㔷㘳㈳ㅦ挳改㑦慥㔳愰挵挴慤〸戲戰晥㍤㐸㑢㐳攲昳戸㤱搹昸〳挸攲挱㠱挱慤㘳愹敥㥥昴昸㡡㘴㜲㔹㤷搵摢㍤摥㘷㥡攳㝤摤扤扤扤㑢㔷㔸换晢㔲摤愹㥥挴㙤㙥ㄹ晤㐷〴ㄲ户㝢戱㍦㌱昶〵㉦挶扣攸ㅥ㤰〳摤愷戳㔶㙡㕣㈵㔵㑡㔹㤱挶挶ㅡ㍣㕤戳扦㉦ㅦて㌲っ戶㌱慡愱慣㈰〸慦㕦愸摡ㄶ㉣捣㤱慥㕦㈵昹ぢ㐸㍣㜱〷㈸㉢㘴晣て挸扣挱㠱㌱ㅣ㕢昱づ戲戰晦ㄸ㝦㐵㝡㌳搲㘵㡤搸㡡㘳㠱挶㙢㐸㤹㠳ㄴ㥦㐳搳㜸ㅤ㘹㜳㤱㔶㝤㌶㍥㐱挷㠱ㄸ㘱〰〱㌹ㅣ敥ㅣㄳ愷㜷㐳㝤〵㘹㘲扥㌰㈸扢扡挱㠴㍢㐱搸攵搵敢晦晢挶ㅢ散㘸〸㠷㌴㝢て㍢㡡晡㉢㔲搹㔹慡㡤晤㔵㘴捡㜳っ㠸㠲戱敦ㄲ㜶㔸㠹㙥〰㕥㠹扤捥㍤㤴昸㥡ㅢ㔰摣挰搳㙣敡㉦㄰㐹㤵㡡㙡㘲㄰愰㌵㐸㍣昱㜵㘴㡡㔰慡㐶㔳て㥡㑤搷㙣㙢㠲㝢晢㑡换ㄶ㌲㝤〱挹㕣ㄴ㔵昷㈳㠴㝢㐸捦〳昵〶戲㝡〰㈹搲戲摦搶㙤搹㑢㜵㕢昶㉤ㄴ㤲攷ㅣ〵㔱㘸搹㠳慥㘸攳㘸挴㥤㙥㙣昶攱㡢㄰㉢搹扢㉣㤹㕥摥摤㤵㑥㥢㕤摤㕤㑢㔷愴㝢扡慤㥥愵扤收㡡昱㠴㙣敡㔹㥤㘳㔰㈶昱戰㉢㐱ㅦ换搸㈳㕥㡣㜹敡㔱挴㐴㈷㉦晡㜵㜲〲戲昴㥢㐰攲㠹敦㠲㘱㐶㥤㜰〳㕦搱挹〹㠸㌹㠷摥ㄷ愳㘸昴㜱㐴㠳㥤搶攷㘶昶敤ㅣㅢ挱㤹昰㙤攷愵晢捦㑤㥦㍤㘹㘶昱扤挵㘶㘰捡ㄲ㤳㡥〴㈴ㄲ㜱㤰晤㝥㐷扥㌴攱㕤攷戳搳〶㜵㔰㍤㜰摤戶挹㘱挰㐳挳㌵昱攸㑦㘰扢〳㝢ち散攲㥢慡扤改㈱慥㑦愵慤攳㈱昵〴昲挹愳㤷㤰扡㤷㝡ㄲ㠱㥡搴㈸㜱散㠱㠳㘶㤶㥦㕦昱搵搲㉢摦㥥攵㔷㔷昵㥣扣搵㉦㐱㑥㐳㔹昵㔴扤㍡愸ㅦ㝡愹敤攰㈹捦㈸挴㘱㌲敥㥥昶㡤㍢攳㉤㘰㤹㜱㍤㔲㍦愸㍢ㄸ〹搱愴㠳扦ㄵ㠵㌱ㄸ〹挷㜸㈵〸挹㜸㈵㠸扦㜸㈵㝥收摣㐳慤捦㈰㐰捤ㅡ㙥挲㘱扢㈵㠸戵㘴捥㤲㔹㐹收㈷㤹㥡〸扦㈴晤㈴〴攴搳〶摤㠳晡慡攷㄰挵㍤愴㤷㠳㤶戵昳㍣㔲㐴㍢摦昱㘹愷㌲摦㍥㔲㔷ㄱ㉦愰㤰㈸攲㑣㠸㠲㈲㠸愱㜸㈵㝥攵摣㐳㠹㝤㕥㠰挰㠹㤷㈲ち㤲戹攵㈱㠸㉣捦户㘷㐱㠰㕥〹ㄲ㑦㄰〸㠹搰㝡昳㉤〱㤲㘴づ㈰㈰ㅦ㑦㌸㥦㔱慣㐱搱挴换㕥收㕡㑡㕢〷搲ㄲ㡥㜲摤㝦摢捣慥㉡摦敡搵㡥ㅤ㕤搵㤹晢㌵㌸㐳㍦㑤つ㌵攰㍤㠴攳扤㡦㠴捦㍣㌴㔹ㅣ晡摣挷昳ㄷ摤㡢愶晦つ㜲搰㌰摦㜸愵挴㌷㔳昲㌰搲愳㠴㈱㜵㜷㡣挱㉦㠴晣摦㤰戱㔳㉥捣つ摢㔸搷㜱晣㘶㕢愱扦晣㈱摢㕣㙦扤㙦昷㡥㠲㉦慥愴㜸づㄹ慦搸收㘲戹ㅣ㡥㔶〳愶㈱愳㥤〷挷ㄷ㔶㘲扥户ㅦ挷㔷㔲攱㠷㠳㜷挰㑡㜹ㄲ㙤扣ㄸ㠸㠴ㅢ㙡捥戱挸㑡攱㝥戲挶搷ㅤ㤴㠶捦ㅣ㠶㔳〴搲挷搷㜹昷㌳㤰㈹挹戴ㄱ㐳扥搲挴㝣挶〶愸挹㔸戹㘸挳愲慥捥攸㥤㌰㐴㜰㜷㌴攳㌳慡搵捥㈷㜲㜸挵昵㐶㘴㈸㠲㐱㑡㘳㔲㉢㠱㔵ㄴ扦挰㘰㝦㘵ㄵ搲㜸慤ㄶㅡ㡡戹昷挴敡㔶愲㌰㈹㜱扥㍡改慡晥攸戳㤷〴㡦扤挴㝦㜴攳捥㤵昱扢㔷敤㍤昱戲㤷捥摥晢㠱㔵昲愲㙥㉥㑡㘹ち昱㥤攰戸〳㤵愸㝢㠴㘵㡦㥢ㄱ㍣㔲㥣㈰敥㤲㌱㌵㡡㠰摥〶搲挲搷㡡愱㄰㠷㡥晡〲㡡戱扦㑡ㄷ㍢ㄷ愹慤挴㐶〷搷㍡〲愹㔹㕢昷慤㍦㉤㜹昷㈷ㅥ㜸㘸㤵攷㤹㔲挴㑦昵㕡㜷换㑣慤扢搹捤〸㥥ㄷ㑥㄰㝢㐹敢摥㡤㠰㍥ㅦ〴慤㈳㡡㤲搶摤攰㙦摤ㄸ㔲ㄵ〱㄰〷㤱搲㠴㔶㠶㐹㈲扤愵㑢㝤ㄶ捣㥥㡤攳㍡㐹㙥㠲㈷㉦愹㤵〰改攰ㄴ㐳㌴㌵慢㘲ㅣ㜳㕦戱敡㝤ぢ昶慣㝢敥扤愵㔵㡡㈰慡㥥㘲慥㥤㐹㌱搷戸ㄹ挱㜳挴㡡慢㍢晥㐲㍡〳捡㙥换㕦挲㕢攲㤵慣慦捣昶㔲㈴㥢㉢慡㘸㜳〷〲㍡ぢ〲㙤㜲ㄹㄴ㙤㝥搲慦捤㍣㔲ㄵ㔷㥣㑡㜵㍦㐲㜹㥣戹搵ㄵ㌳㔵昷㕦摣㡣攰㐱慢〴㔷㉢㜹㌲㡦㑣攸㐹㄰㍣㤹敢㡥㍣昹㘳晥㈷敦㐶㙡㉢㔷㤴㠳㌳〶㤷㥦㔹㡤昱戹挷扦昱愵㈵㑦㝣摦㌵挶搵慢ㄴ㔷㥤㑡敢晡换慤扢㙣愶搶晤㤳㥢㔱㜳㡡㡡㉢搶晥㑥㔱昹扥㝡㙢挵愳愲㘹㙥捣㥡搲㑥㌲搷ㄷ㜹㡦㤱㤵㕤㜱㌳づ㐲ㄴ昱摤搹〸捥昶攰昸〳扥〵㜶户㘴㌸昳㐳晦㡥昷慡㕤㑢㡣㠵㡤昴收㈲摥扤㌷愶㠷㙤㜸敡㔳㌱㝣㌷㔳挲㐱昱晣㤱㠰慦攱愷㠸㜰ㅤ㐶ㅦ攵户㙡攱扡㉥㠲づ㘴搷㥤换戹挴摢ㅤㄵ㝤㜸摥摡㌰捦㑦ㅣㅡ扡㌶摥㑦换㔷㍥㈶㙦摢挵攵捥づ慢て挱挰戲㉦㝤愹敢搸㌷愴挶㠰㔸㥡㐷㈸㡣㑢㐱ㅡ戰慤ㄶ捣㠵㤱ㄷ搷ㅦ㐴㡡㜳晥愲㥢慣㡡㠸㠵ㅤ挱昸㌰挸㝣攷㔳搲戶ㄴ攰㜰㌱㌳㍥挹挳㔸ㄱ㜵戱㈷㍦㜴㘹愸㈲晦㌲ち愲㝣㉣㥢㈴㤰晤捦㑣愲㔸㈱愱㈸挱㐱㔰㙤㜴〷慤愵㕥〳㥦㥢㌵㌵㔱㤷愱㍦㌴昵㠷昶摤摣ㅦ攱晡㌶摢摡捡㠹愱㌱㌷㘶昲扦㑣㠸攵挶戲㔶㝥㝢㘹愲晣摦㈴㘰ㅢ㠷攳愵晡愳㄰挲㐷昱愷戸搰〸㐶愳ㅡ挳㙡搲㙢㔴㤵搲㉥㐷㥥搳㈸㌱㍤ㅢ㜵〵㤳㉡㡤㔲㕣慢㐴㘱㔷㈲㔰㕦㘱〵㑦㜶㤵挲慥㉡换㉥㉢散敡㠰㙣㉥㜵㔴㥡愷〶挵昵挳㔷改㡣㈷戸慡搲搷㔰㡡㔸愲㕣改敢㤸攴慢昴昹慥ㅣ攳㌳〸搴慦㜴搲㤳㕤㔵改捦㤶㘵㤷㉢㝤㝤㐰㌶㔷戰慡㑡㜳㤱愲晤昴つ㈰㥥晥ㄳㄹ㐴㘴㉥扤㤱㔹㌷㤱摣っㄲ㔷㥣搵㐵愱户㈰㌰〷扢搰㌳摢㜰㔸㉡㉦㕦晣㉢昵捥扡搵晡㍣㡢㜳㘶㤷㕡㐹攷扢㥤㐹扥㈶㜳㥤㄰戱㕦㐴愰㜲ㅥ摣ㅢ㌴愳㥥摣㉡㔵敥㈹换㈵㐰ㄱ戹㕦㘲㤲㑦㉥㤷㤸慡收㜲㙤昰搹㘸㘳㕤挱㜷㔲㑡戵㡤敥ち〸收昲㈲ㄵ摥㡢㐰㝤ㅢ慤昳㘴㔷搹攸㥥戲散戲㡤敥つ挸收敡攴慦㜴㤴戳挳〱㑦㕣攰㍤搴ㅤ昳㌷㔰㔶㝤㤰〴㌲昴㝤㙥㠰ㄱ挵〹㠴搵搰昷㌳㤵㜳〷晥㐲晡㥢㙥㠰㤱搶㡦扡㤱ㄸ挷扢攲攸㤴ㄲて㌰㤹〳ㄳ㝦㌸㘱攲〶ㄸ㔱ㅣ㘵挲昳㈰㔳㌹挰㤸慣ㅦ㜲〳㡣㈸づㄸ攱㜹㤸愹ㅣ㉢㑣搶㡦戸〱㐶ㄴ㍢扥昰㝣㥢愹搷扢㔹晡㍢㙥〰户㔰㉢晢㌷〳㑥敤搸慦〵ㄷ㉣㠷㤵㠸㕥捦㘲㔶搸㔰散敢㤲搱攳㘶慣㤴っ愵搸晦㈵愳摢捤㈰㔶搷摦㐳慡㘲〷㤷挷㍦捥ㄸ晢㌶晥㐲晡〹㌷挰㠸㘲㘷ㄵ㥥㈷㤹捡㝥捡㘴晤㝤㌷挰㠸㘲扦ㄳ㥥ㅦ㌰㤵㕤㡥挹晡㈹㌷挰㠸㘲晦ㄱ㥥愷㤹捡慥挳㘴晤㐳㌷挰㠸ㄲ㍢㌲昵㍦ㄸ㜵慦挴㝤㠸挸㤸晥ㄱ〲㉤つ敡㝥摣㤸㕦捤㐵㡢ち搷㡦ㅤ㉥戱ㅥ戹㍣㤴㐷㜱〹㕡㔱戸㝥敡㜰㠹晤㙡戸㘸㐷攱㝡挶攱ㄲぢ㤲慢慡㕥戴愴㜰晤挲攱ㄲㅢ搶㜰搱㤶挲昵㥣㜰戵㔲昱攷㠱㉢㍣愵㤲ㄷ愴㉥戸攰搵搶㐸摢㜱㤱㜷慣㙥扥昶搹㐷㝦㜹搵搳敦㕥戹敦戵捦㝣收改ㄷ慥㝡散戵㝢挷㔷㍥㜲挳つて扥晤㜳㡦晤㜲㕥晡晡昰㕤慦㡥㕣㝦㜱攷㡥㡢㉦㑡㥦㜳晡扡㡢摦㜹攱搹㥤㕢收戶㌷㌴㌴㌶㥥㍡晦摢挷㉣㐹㕣㝡搱㕥昵捤ㅦㅦ㥤㔷㘲换㥡㈶搱愶㔲㡤攷愵ㅡ㑡慣㐹慥ㄷ㄰挷㥦愰扤〴慤㉡㕣㉦㍡㕣㘲捦ㅡ㔹戴慢㜰敤㜳戸挴愲㌵㕣戴慣㜰晤㕡戸ㄲ㥥敥ㄴ捤㈸ㅤ昲㈸户㐳づ愰㙣っ㘷㘰㘸㌹挹㔸ㄸ挸愰戱㈴㘳㐱㈰㠳昶㤱㡣昹㠱っ㥡㐴㌲收〵㌲㘸〵挹㤸ㅢ挸愰㕥㈴㈳㔱㥤㤱愰㠲愴ㅤ扦㐳〰摤㡦慡ㄱ挶㌹㔵㡣昸㕦㔴扣㡣㤶慡㡣㤰愲〲愴㐴㜳㜵㐶㤴ㄲ㘷㌹晦㕥〱㜶摣攴敢ㅣ㡦㝤㄰攲挵㜳㙢昲㤳捥ㄷ攱㐶㡥㘷㤳昳㜳摤㔷昶敤㘵㥥㜹攵㤴㌲敦㥣㜲㤲㤴㌹搶㌹㔹捡捦摢挹搲㕥ㄱ扡㌰㤸㈳晣搰〱搵㄰㍡㜹㘶㌷㤱㔷㐱㍡㙥㘲敡㠰ㄹ㘳捥㌷㕡㝦㠲㌶ㅣ㙦㐶㌹㈴搱㈸愳〷㈰っ㕣㠷扡㠰晣㌷捡㉡㈱㤰愱晦捣ㄸ〲晣㈵ㄸㄱ昳扦㡡㐰㑢㐳㤴户户捣慣㠲昲㤱〳㜱ㄸ搹搴〸㥤愳㉤㌹攷攴慢㌸㠶昰㝦づ㐸㝡㐵攳慥ㄹ攷㌱戹扤㡡㌵敥㈴㤱戶㍡挱戲㍤㥢摣㉣㜶㠰㠳㌵㘶㈳㥡挴ㅦ㈰昹㠹㌳㌷㠶て㜰㙣㜹㘰㕣慥㈱晦〲ㄵ戱搱昰㌴㔴㠲ㄲ㙦㘵㥣㘰捤昵ㅦ扤㕡㍥㥤搰昴㝦㐷㈸㉣〵</t>
  </si>
  <si>
    <t>㜸〱敤㕢㝢㜰ㅤ搵㜹扦攷㕥敤搵摤㝢㈵敢攲〷挶づ〱攱㌸扣〴挲㌲㌸〶㡡㉢㑢㔷㤶㉣㤰㉤ㄹ挹㡦㌶㑤攴搵扤扢搲攲㝢敦㡡摤㤵㉤㠱摢㜴摡㤴㌶㠵愶㤴㤹愶㈱㈵〳㈴㈴㤳㐹㈷㐹搳〷㑤㍡㤹搲㑥㌳㘹㑢愰㤳㘱㌲㥤扥㤸ㄲ晡攰て愰㘵㥡㑥㥢捣搰搲摦敦摢扤慦搵㑡㤶㠵㥢㜱㘷扣昲㍤㝢ㅥ摦㜹㝤攷晢㝥攷㍢摦ㅥ㈷㔴㈲㤱㜸〷て摦㝣摡ㄸ戹㜲㜲挹昳捤㑡㙦挱㈹㤷捤愲㙦㍢㔵慦㜷挰㜵㡤愵㌱摢昳㔳㈰㐸㑦摢㈸昷戴㘹捦㝥挰捣㑣㥦㌶㕤て㐴㕡㈲㤱挹攸㐹戶ㄲ晥昲戵㠴捥㕡㍡戳㜵㔰㈵昴㌴㠲㡥㜶〴㔳㠵挱昱㤹晢搰挹愴敦戸收㑤摤挷㠲愶昶昵昵昵昶昵摥戶户敦〳扤扢㙥敡㉥㉣㤴晤〵搷摣㔷㌵ㄷ㝣搷㈸摦搴㍤戱㌰㔳戶㡢昷㤸㑢㔳捥㈹戳扡捦㥣搹㜵敢㡣㜱摢敤㝤户敤搹㘳摤㜱挷敤ㅤㄹ戴㍣㔱ㄸ㍣㘸㤶攷搱摥㠵㙡㔵㐷慢㠷ぢ㠳ㄳ慥㘹㕤愸㌶㌵昲攵收㈱戳㘸㤳㠱愶改摡搵搹摥挲㈰晥㌵㜱〵愹扤扤攳㤳攳㘰㜳搹㔸ㄲ晥㔵挶㡢㌳挷㡣昲㠲㤹慥挸㜰㌲㤵㘳㠶㝢搸愸㤸㥤㤵愳㥥㜹慦㔱㥤㌵㤹搲㉡㈳ぢ㜶愹つ㡢㥡扡㈱慥㤳㤰㐱扤攳㠵挱挲㥣攱晡搲㈴㤹搷ㄳ㐷㉤㍤昵㠶挳㄰㝡挹㈱㕢㔴㉥ㄴㄹ昶挷㜵搵戳っ㜲〸搲ㅤ〸扡挲㕡摤㔲慤扢㑦戵㝤ㅦ㐲搷㕣㠹愴挹㘹㈳㌹㍤㤳㥣㉥㈶愷㑢挹㘹㌳㌹㙤㈵愷㘷㤳搳㜳挹㘹㍢㌹㝤㕦㜲晡ㄴ㘸㙡㑦愶扤㍤ㄹ㍥㑦扤㝥昵㔷㥥扢㙡攸挰戳ㅦ晥㐴晥㜷晤㤷〶㌴捡㔹散っ㤶㌳㜵捡㌵慢愵ㅦ〹㑢㘳ㄷ㈰㘰愹っ攲㕣っ摤㠰㐹改㕤〸搲㜹〴㥤㔲愷捥㑥昵㙦㘰㈷㔹㝡㍣㜷攴㙢摦晣搸搹搱愷㝥敦㠷㝦昱㥡晦㤷晢㌴捥慤㉦㙥㌵㤷昳㘲搲慣㝡戶㙦㥦戶晤ㅦ㡤㤰摤ㄲ㌷慣㠰㈳㑤㐳㌹ㄷ㕦㌶㤲㉦㥢挸㤷捤〸㌶㌵搵㙣㜰攷昵㤰㍢㜷㝦㘹㘹昶㕢搷敥ㄸ㝤愴敦搵晦㤹戸昹㑦ㄷㄴ㜱㐸㔶晦㜲戶戲㤵慤㕣ㄱ摦捡㙥愵㕥ぢ㕢昹攱户ㅦ㑡㕤㜶㜷愶昰㙢摤て扤晤㔷㑦晥昱㍢ㅤ摢㔱攵㌰㜴愸昷戰改㕦㈰戰搱愸㍦戱㈲ㄳ慢戳搴㌱慤ㄲ愸晣㤰改ㄵ㜵攲挱㘸戵㘴㉥愶ㄱ〳㑥㜴㔴ち㑥搵㌷ㄷ晤㈱挳㌷摡㉢ㄳ〶攴摥搷㐱搴㈳戵㠲ㄸ㙢㜶㑡㕥慤㜶㌶㑣愱㠵扣㐴㥢㕡挹㐹㐶搰㤲挲戶㤱㙡ぢ挲㑣㍡㙥晦㌸㘸㜸㜳扥㌱㔳㌶㜷㐶㔶㥤㝣〳㥡ㅤ昵敤戲搷㡢㈶㐷㕣㘷㘱㥥ㅣ扤㘰敤愰㉤㥤っ㑡㕦㠹㐰㜶㍢扥ㄳ㠹户晡昵昷攲㤵㤵㐲㥤㠵㔸攰㜷㔸搲㈸敢戸〶㠹㈳㈱戸つ戹挶ㄹ〰㜴㘳㠹㜷昷敥攲摦戹㜷㈸㙣㔰搶ㅥ㙢慦搵搷㔷摡戳换戸搵搰〸㜷戱㄰戵〲挸㔲攷㍢慣攳㜶戵攴㥣ㄱ㤲㉢〷つ捦㙣攸㐶㑦㔸㌶攸㉣㔴㑢摥㝢攲ぢ㈷㝤挳㌷户㐷换ㅡ㡤㉣慢㌶㠹つ挹昴愴扦慢愲搵㐴慣〶ㄶ敤愰昸扤㤱㘲㙣㑢捥捣捡愵挳慥㜹㝦扤㜴搹㠸〶㘰㜳㥣㌶㔹扥㙣㤶㐱㔱㌰㉥攸户攳㤹㔵ㄹ㕥㑦㘵挲㉥㥥㌲摤㐹㤳ㄶ㡢㔹㤲愹㙥㘱㤱〹㐹㉦㥡㕥捦㜸ㄵㄳ挵扥㔸摡搱㥣㙢ㅤ㔸昴戱〳㤸㈵㡣ㄷ戶㠲扦㌴㐵ㄹ扤扣㠵㈴攸ㄳ〵摢㕡戲㠷㥤攲㠲㐷㝤㜰㥤㜲㙢挹㐰改戴㠱㍥㑢㠷㥣㤲搹搶㤶㘸攳㤳挰ㅥ㥣㠲㠲摣ㄴㄱ㝦搹散搹慥㔷摢㔹㥢ㄶ㤹㕢敢ㄵ慤挲搷㝢㉦收㠷㜹㤴㑤㑡㘶㌲慡㑤㑤捤㌵搶㤵捤挴㘲㐹搰㙦搳慣㘸攰㤱晡晡㤵㐷㈹捤搶搷敥晦㤶㌸㤹摣ㄴ捥晥挰㘹攰搵㐱愳㕡㉡㥢㙥ㅣ扣搴捤㔳挵ㄱ改㍢㄰㘸㉦㐳㥢㔷攴ㅥ㙤〴戵愸㤶戴㌳㜶挹㥦㑢捦㤹昶散㥣㡦㍣㤸戰㤹っ㔹晢㐷攱敦㘹㔰晥㌳敤㔸㝤㈷㠳昷㌳戸ㄶ㐱㌶㥢㄰捣㐸㘷昵敢㠳愴攲ㄶ㉤㜶て戵㌵〲㈸昹晤㝡て㡢昵㔵捡㌴㙥敦慢㉣㔴挴㑥攰㝥搷㔱㘹ㄲ㤷㕣㐵㈸〶挱㈶慦戳㌲㘹换㈶㌰挴㌵捤㔵㈶㑣户〸ㄶ摡㘵㌳㕢㤱㈵㥣㕡㥡㌷㤷愹㔷搰搸㈵㄰戹搸㐰㈴㤵㈲㠴戴〰挹㡤㉢慢愸㐸㐱㤳㕣㔰㈵㔶㔵㥡㔵ぢ㔷挱㠲㠶㔰ㄱ㙦搹捤㜵㉢㡦慡㉥㜵㤴㍣搲慥愸㥢㤷㤰㉤敥攰ㅤ㈰摢㉤㘰㥣扥㡢㐱ㅦ㠳摤〸戴ㄷ〱㜴㙢㘵扣㐲㠵昶搳㌴〹愷愷ㄳㄹ㉥㠳㈰攱ぢ㘸㠲㜸戹ㅣ昵昶戰㥢て㌰搸㡢愰〹昵敥〸㤲㡡〶戸愰ㅥ昱㈸㠲㝡㤹晤晡㕤㉣搶㔷㈹敢搸てち㔸㠱㐳㑥挵戰慢つ攳敡㕤戹〰㌴㥥〸捥昷㠰戱っ㔰㌷㔶㜰㥣愸换慤散㤶ㅤ搶㤴攱捥㥡㌸㉡扢愳㐳㥢慤㠲攳扡㘶ㄹ㘶㔵㐹㌲㠸戵㕢㕢㌳扤㘱搷愹㌰晦ㄲ搸㝡晦㑦㉣戶㘴ち㑡搱〲戶扢㔶㠶戵愶〳㘷〴㜲㙦㕤㔳愵㔶昱㍡㈷㔴慢㑢愸㐹搷攴㜹摡㠳〳㐰〳㝤㤰㐱〱㐱㌶愱扥ㄱ攲㥤㡢㈴㝦晦つぢ敦㑤戱昲づ㤰㙡㤸㔴㑤㔸㜷㔰搲〹㐵㌷㠱㘰ㅤ扤〴换戱敥ㅥㄶ敢慢㤴㈹扡ㄸ〸㑤晡㌸㠳〹〶㐷㄰㘰㐴㕦づ㐷㐴摢㤲扦㌱㡣挶㤶ㄱ㑤㤲㙡㡡㔴㑤㈳㍡㈶改㐴ㅢ㑦戰㜱摢㜷晤扣㑤㙦㕣㜶捣㌱㑡挳㐶ㄱ㍥搶昶搰挳㥡㈹㌸㤵㜹㜸〱摣㍣㈹ぢ㌸愹攰〴㜴摡㉥㤹㙥㠶ㄹ㤳㜰散戶挱挱敡愵攵㥣攷攱㜸㥦㑡㘸㕡㉥ㄳ搷搷㘸慤慤㥤愱戵摥散㌸ㅥ㕤搶晥ㅢ㐷㙥敦攷挴戲㔹昱ちㅦ㐷㔴㍦㠱㐰摢㠱攰扣捥㐷㌴戸搳搶搱慡敤㝢㌹㙢㘰挱㜷㠶㙤㝦挸昳㍢㉣〴㠸ち㘰㙦ㄷ〵㙢㔲捤ㅥ敢㤸㙤㥥愱ㄱ㜲昵昲㈲㜸㑦ぢぢ㥥敦㠸㔷攴慡攵攵㐳捥㘱挷ㅦ戲扤㜹㜸㘲㜷挶ㄴ〷㈵挷攷捣㉡㉣㈲ㄷ摢挲戹㠸㥣昹㜹戳ㄴ㌳挶㐹㘷〱〶晢攸搰挵㜰㠶㔵㘲㈳攰扣㈴㈷㔸昵晥㤵㜱慤㠹敦㐴戲愴挲戳捥㈳㥣㌸㙢昴㥦㐴㉢㝣㔴㌶慢㝦㄰㙦㘸㠰挶㜳搸㥡捥扤㍣㙡㜵㔹昵㈵㥤戲晤戲㤹戳㘴搵㈴㥥戱戰㐸昰ㅡ㤴摡慤愹㌹搷㌴㠷㍡慤ㄱ搷㉥㤵敤慡㐹昱挰敥㑥愷昸㤸㌹ぢて挱㠴㐳摦愸㔳敤戴愶㕣愳敡㔱㜵慡挵愵㡤㉤㈹㔱ㄵ捤ㅡ戴慢㄰挷㐰㡣ㄸ敦戲㈶攷㥣㌳搰㠹㠵㑡㜵挴㤸昷㉥㠶㈵㠵㍢愲昶〴㡢㥡㔴挹愴捡㈴㌳敢㕣慥挰挳㐶ㄱ㐹搰㈴㑤㌲㈰㕥㘱戹㜸㘲㕥攵㔰ㅢ昱㍥㜰㕣ㅤ昲㔱㈳㜴摣愴攲㄰愷㝥摣愷㤴改ㅦ㘲㥤て㈳戸㝢攴攸攸㠵㌲㈰㠹挱慢ㅣ㝤㐴㌴敡㙥㤰㉤㈰摥㄰㠸ぢ昳攴㠴㈳慢捥㔴㔴〴戳㤶搰㔰ㅡ㌷㌴愲挳昰㈴㜵㔸㘳挶㡣㔹ㅥ㜶摣㡡攱㙦〸ㄲ㔴戶㡡㔱昶挲㌲㐰㙤挵愰㜸㔱㌴㈷㡢㐶搹捣〸昲ㅤ戲慢扡㠵㐰㘴㌰捣㌲ㄶ㤱㘵㉣㑡㔶㠷㜵㉦㕤㠳〱㥡愳㉤㘷搶㜰㙤㝦慥㘲ㄷ㌳㑣搰㝤㜷㔱挸㈵㐴㠸〷㤲摡㈳挲〹ㄸ改㡥㘰㑥攰㉥挶㜲昷〲搹挹㍡㉥㍦愴㌷愹搲昸㔳敢昴ㅢ㈵㤴㤲㑤㕤㍦㠹搶㌴敥㔱挰㉦㠴㜸摥慡㝤㈲㝤敢㈳挸ㄱ挹㔶昴晢戰㔸㌷挲〸ㄳ㡡㙥ㅥ敥捡㤱㙤㙥〶㔹㝡ㄱ㠱挶㈳摣㜹㥣摥改㉡㡥搹㈰㉥㙤㘲愱㘳搷㕡㥢㈳ㄶ㕣挴攲搴攴㘹扤摢ㄲ㡤㍦敥㐵㈵扣〱㙥㡡㈷㜱ㄱ〱ㄳㄱち㉥捦㤰㡡㐷㜳挹戵挲〸ㄳㅡ㌱㜱ㄵ㐴㘹㜵愶戰愳捥㑡戰㠹〴㑡慢㔵攸㘴挹㔶づ㔴ㄷ㠲㙦㍡改ち昷㤵敡㐶㘶昷戴㤰㘶㠳㉣㠶㕤㐱戴㕥㈹ㄷㄶ戱收戶挰㙥愳挷㥢攵㍤㡤愶户㐴㑢愴愷㜶㑣㤰㍦ㄸ㕤㔷㐵昴戱挹敦捣づ〸换ㄹ戵㌶慡㑣攰搸㤸㐵ㄵ㑥㍡愱昴㐶㔴搲㡡㉥㠸㥤㡣㡡昳ㄴ愶㘸㌲扡挹㈸㍡㈸挴㌵㙢㈳愲攸愹㈰㝥搷昵昹ㄴ攲攷搶㘷㝡㌴㘴搹捡㘱㠴〹㐵〷㐶㡣㍥㔷㤰慤㔷ㄱ㘸〳〸捥晢㠰㐸㔷敦攵戲㠰〷攱㜹㌶扤攰摢扢㔷〰㈸㙦㕤㥥㡤慦㙣㐶㘵㥢攴㡦戸㈶摣つ敥ㄴ㍥㘶㠸㕣戰挶昶搸ㄲ愹㜴〹㌹昰敤挷㝡㔷㥦㜰戰㔲挱ㄳ摡扦㄰散㜷㘱搸慡㙤㙣散挱捤㕦ㅥ昹摥〳ㅦ敤㑦㈳㑥㍣㜱昰愶戱㌴㠸昷㝡晤〶㜰昹㌷㜹慢戶昰㈶挸㈱摣㥣戱攷换收愰攱挲晥㜴㕣㑦慦搴愲㠱昰㌵㜹㉦〲㤴戹ㄸ㡣〰㌸㕦㠲㡦㘵扤慢愰㑣攳戲㐲㘰搰㠷㑥㘵戵㌹昲扤㑣收㝤つ搹扣扥㠳㠸昶㈸づ收攷㌹㄰攲㐶慢㤳ㄵㄹ〹愵晤㉡㥡㡡ㅤㅦ㐱戵慤捡ㅢ㍢愷改㥡捤㥥慡〲㥥㘵攴㥡〷㌸㌵搹愰摥摥捥㘹〸㐶攲㥤搸〳慣㠲攸㔰㙡攸搴㠸晤㥡ㅣ昸㔴敢搷㠹㐶㑢晣〴ㄴ㕣敦攸攰ㅤ㈲㝣㈹㤰㡢㐲ㄹ㐹㠰㠵㥤㤵攳㡥㝢㙡挶㜱㑥昱㌲挱〶㐹㜹㜳愶改昳㘲㑦慥ㄲ㕣ㅡ㘱ㅣ㠶㔱㉡搵㜲㠱㈷攴㍢ぢ昷㘳㍣㘲㐸愵攱㌸㐸愴㠶摤愲愴搴挳㤸㍦㙦愹昴㍦㝣昶昹ㅢ㑥摣㌵晥搹攷㑥散戹昳㕦摥散㔴扦ㅣㄶ摣昸攰㝦敥㐹㍤昲收晥㡦㝦昱摢㤳㌷扦昲㠹㐷ㄵ扤㌱〲晤改㌳㠸㜵㌶㠹敢㥤摤㌰昸㤲愲㑤㑤愷つ㌵っ㌲搹〸ㄶㄱ㔱昴摢〸敦㤶挲〸ㄳ㡡㙥㥡ㄸ㐴㝦〰搹晡㠳㈴愰㜳㘶㠰㤱㔸㕤㍤㡢ㄲ敥晤昴摥㔰㕦搵捦㘳昴㤴ㄲ挴戱攳晣ㅣ㘲㕣攸㤸㠵㔲昴昵㜰戱〲㉢㤳捣〹ㄸ昳㌳愰㡦㘵捣㑦㠷〵㉦㜷㝥敢㤹捦ㅤ搸㝤昰攱晤㙦㡦摤㌲昱㕦㡦㈸㍡㠵〲挶㝣ㄴ戱㡤㉤㡣㤹㜰敤㈲散㤱ㄸ敥搰㡢㈴摣昹〵㐴ㄴ㝤㐸挲㥤㠷挲〸ㄳ㜹晡㘳㘸晡愶㝦ㄱ挱㘵㠵挱改㘰搱㙢戲㤳晥㈵㘴㙦㐰㜶搳挱㉤㑦昷つ敢攸ㅦ㘳㐰㡢㔵攳挹㝤㙤㥥〲㝡愸昲㑤敥ㅢ㥥㥥扣换慣㈳ぢ㐶ㄹ戲㍡㙥挱㤳挳慣㡢〲㤹摡挴㠰㡣㝥㙣攱ㅤㄶ㝣㙥扤挷㜴慢㘶戹ㄷ㑥㄰㤹挲〷㍦挴㙢㉣㔱ㅥ戴搲㠶㜳昳㐸戹㍥㝣捡㙡ぢ㤰㤱戵昵挲昵㙤攰ㄲ晢愴〷㉥慢㍦挲㄰ㄲ㑤て㡢〸挴慦㠴ㄱ㈶ㄴ㡦搷㤲晢昱㌰挲㑡摡㐹〴攷㍣㤵ㄱ搷戲㌰搰慢戸摦戹㔴㌶㜵㠹ㄲ㔹㠲ㄸ扤㡣㐱戱㘰ㅤ敥㈹戶㐵摤摢昵扡搷愰愹㕣㉣㜸戲㠴挷㍦敤㝥㌰㘲挵晡㥣㐱㘳敥慣挳㈷晤㈸㠲捤㠷散愲敢㜸㡥攵㜷㑦挲户搳捤敢㈵ㄶ㙣扡〱攵愰挵ㄶ㕤㝥ㅦ㌸㤱㌷㔰㠷㌳搳ㅦ㐳搰㤹捡捦攰㈵搲㑦㡤搱愹ㅦ昹㘲㉤敢搷㤹㐵㘳㑦㤵ㄸ㌰昵ㅢ㘱㠴㠹㍣昴㌴㘸敢㤳㉣㝡㥣挱愷ㄸ晣㈶㠲㍣〶ㄱㄴ㍥㠱㐸㘷慡㡢㠶㌱㍢㑥㝦敡㜱㍥㕦敦㐷ㅣ捦㜷挲昷㉢晤㉦扥挰攷㡤㝥㈵㘶㌰㡡昴㑦ぢ㐵㄰㈸㥡挱㈷昱㔳㌳㤸ㄷ戹挵晣昴㤳〸㔶㘶挱挹㔸ㄶ搰㐲ㄶㄶ㍣㡤〸㔸㐰㙢㌸挲〲摡挶㤲昵っ㈲㜲㐳㑦搱捡ㄱㄶ㝣㍥㡣㌰愱〴愹㐹搳㍣搶㍣ㄱ㕢㝡昸〲㈲攸攱〱扣㈲㍤㄰慢㈵敢户㄰㤱摢㝢㡡搸㉣㍤㝣㈹㡣㐸て㠲㜶愴㘹改攱㈱攴㐸て㕦㐱愴㌳愵㠸㕤〵晣搲扦捤昴㐰戹摣㕤摢ぢ扤昴㔷㤹〵搵ㄵ㕢㐳㉣愵昴敦㈰㙢搳㠱㈳昷㑥ㅦ㠲㜸㥢〵挳㉤㍢扤㡢㘵㙦㔱ㅤ〲挷〸收㥢扡戲搷晥攱昸㈷㐷㍥㍦晢昲㤶ㄳ㉦㤶㙦㔳㘳㘱㐱昴挲慡愲晥挹愸㝦ㅦㄱ㙡ㄷ㝦㜹㉡愱㡣敦㔹㐴挰〱慡㥦愴晦㐰搲ㅡ愵敦挷㔶戶㤰㥡昰戹㈷㝡换改〰㙥㉤㉤㤱㜵㈹昸昸㌵㤹㑦㕢昲捥昵戵㈵捥㉥㌴愵攳愷ㅤ挴ㄴ摦㐵㍢㘴㐲㐳㐹搹攲搵㙣昹敢〸ㄴ㌵㠹换愳㜳㜹㜴㉥㠸捥㈵㔰㠵㤵搸㍤ㄸㄶ㐴敦挴收愹㠰挲挸攷㄰改㑣㘹㔴扤昷慤㍣昹晡愵㥡っ攸搲戸㐸〹㐳㍡扣㔶㤹挱㑤㑡ㅦ愷戱敡㐵戱㌹㘱㌹㜹挵㙣㐵㤰㑣慦搳㉤愶昶㠳㤳〲㠳〷戱扥㘰〲㥥㘴愲㡥㐱㠱㌳㡣搰㐵㐶慡晥ㅡ昱㔷㥦㑤搴㠹㔹㐵㠰㉡㈰㈶挴〹昱㡦搷㠸㜷扦昳㔶㠴昸㤵㝥散㐹摣㤵〸㠵㐲扣慦㐶晣晡敥㙤㜵攲ㅡ攴㠵挴㐴㑡㤱㤲㉢ㄱ搱ㅢㄶ搶ㅤ愸ㅢ㙢㘱摤ㅥㄶ㐴㉤慣㝣つ㉢搴搳㘸㠹扡愶昶㠲㤴〲㝥㌵㥢㝥㥥㌹捦㈰㠸㤳挹摤㘱愳换㈰愰㉦㉣㠸摥㐴捥ㄳㄱ㐵㈶扦㠳〸挰㠸愸㈷㥤摥搲摣改㑢挸㔵㐴扢戸㑥㙦㕣愹搳ㅢ挲㠲攸挵攵㍣㐱㔲㍡晤㙢㐴搰㈹㠱㔰㍡扤慥戹搳扦㐵㙥㥥挸㈴愴㝦㠷㠸晥昷っ㕥㐶㤰㔵〴㈷愹戳㈳慣㜳〲ㄹ㤹愴搲㠸㔲慢戸㌹〳〷㜶攳㠲㈹昷㐸捤愲㙤㤰戳㠲晢㥤〴ㄶ㔸〷㜶戹㉣㉡搷〱㕦戶㡢㉢㥥㘳昸㍣〳㙦㌸散慤搰㌰挵㘷ㅢ摥㙡慥㝤扦搴㈵挵捡㘹㙢摣挵〷捤㜶㙢搴挳㔹戸㜴㔱㈹㉢㑣㥤㌶〲㜰愸戳挹ㄵ㤵㜶ㄵ㡦㘱㠳ㅦ戵㝢㥢㐹扡挰搷㘷㐷愶晦㠱ぢ㈰㐷㠷愴敡挶㕡㡡挲㌷㙢㥡晥㍤㔰攸慦㈲㔰㌲㜲〵换昱ㅦ㤹㈵慡挶㈰愱ㄱ愹愳㔳愱㤵㌷捣ㅡ㤱扢㤶戹摣㌵慣昳晤摣㐰攲戵捦つ愸攷㄰ㄷ㐱㝡㑦慢㈰㈹㙡ㅡ摢慤㔳㔲㐵㠴㜲㝢㠴昲愵㈸㈵攵㕡㈸户㐵㈸㈹搳㉤㙤㔲慣㠵昲㡡㤰昲㉥㘴㘴㤲㘹㐵㔱㤷㠲慤㘱挱㍥㈹㔰㡡攲㉦〵㤷㠷〵晤挸搰㕦㐷愰㤱㔱㙢㕥㌷〵攲㑤㤰昰昰扦㕡昱㑢㑣㑦ㄹ昷㠵搶昰攱敢つ㔴㔵㕣㤰㍡攲愵晦ㄵ愹挶㠱㍢㡦愱挵愲㕥㔷㔸㄰㐵㍤挵〵攵㠸昴㝦て㈳㑣㜴㜱㔶挷昱㑢㉥慡攲挹搲挹㤳㍦攸㙡敢摥摥㜶㘲㝦挷攳慦㍣晦敡㘳摦晤愹㝤慦扤晤挴ㄳ摦晤愷挷㕥㜸晢ㅢ㌳晢晥散㌳㥦昹收摤㑦扥昰敡㐶敢愹攴戳㍦ㄸ㝢敡㙣摦愹戳昷㕢㐷㙦ㅣ㌹晢ㄳ昷ㅤ改㥢戸慣㈷㤵㙡㙦扦㙥搳㥦㕦㜱㝤晥㘷敦晦㥡晡㤳扦搹㕡㔵㌲ㄳ㜴搰㙡愱㜱っ〲㍡晦㠱〸昰㠹㉦㘱㜹㉥㘴昹㈰㌲㌲㉡㤱晢㕦愲㙣扢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</si>
</sst>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
    <font>
      <sz val="11"/>
      <color theme="1"/>
      <name val="Calibri"/>
      <family val="2"/>
      <scheme val="minor"/>
    </font>
    <font>
      <sz val="11"/>
      <color theme="1"/>
      <name val="Calibri"/>
      <family val="2"/>
      <scheme val="minor"/>
    </font>
    <font>
      <b/>
      <sz val="11"/>
      <color theme="1"/>
      <name val="Calibri"/>
      <family val="2"/>
      <scheme val="minor"/>
    </font>
    <font>
      <sz val="11"/>
      <color theme="1"/>
      <name val="Symbol"/>
      <family val="1"/>
      <charset val="2"/>
    </font>
    <font>
      <sz val="11"/>
      <color theme="1"/>
      <name val="Calibri"/>
      <family val="2"/>
    </font>
    <font>
      <sz val="11"/>
      <color theme="1"/>
      <name val="Calibri"/>
      <family val="1"/>
      <charset val="2"/>
    </font>
    <font>
      <sz val="9"/>
      <color indexed="81"/>
      <name val="Tahoma"/>
      <family val="2"/>
    </font>
    <font>
      <b/>
      <sz val="9"/>
      <color indexed="81"/>
      <name val="Tahoma"/>
      <family val="2"/>
    </font>
  </fonts>
  <fills count="5">
    <fill>
      <patternFill patternType="none"/>
    </fill>
    <fill>
      <patternFill patternType="gray125"/>
    </fill>
    <fill>
      <patternFill patternType="solid">
        <fgColor theme="0" tint="-0.14999847407452621"/>
        <bgColor indexed="64"/>
      </patternFill>
    </fill>
    <fill>
      <patternFill patternType="mediumGray">
        <bgColor rgb="FF00FF00"/>
      </patternFill>
    </fill>
    <fill>
      <patternFill patternType="gray0625">
        <bgColor rgb="FF00FFFF"/>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2">
    <xf numFmtId="0" fontId="0" fillId="0" borderId="0" xfId="0"/>
    <xf numFmtId="10" fontId="0" fillId="0" borderId="0" xfId="1" applyNumberFormat="1" applyFont="1"/>
    <xf numFmtId="3" fontId="0" fillId="0" borderId="0" xfId="0" applyNumberFormat="1"/>
    <xf numFmtId="0" fontId="2" fillId="0" borderId="0" xfId="0" applyFont="1"/>
    <xf numFmtId="3" fontId="2" fillId="0" borderId="0" xfId="0" applyNumberFormat="1" applyFont="1"/>
    <xf numFmtId="0" fontId="0" fillId="0" borderId="0" xfId="0" quotePrefix="1"/>
    <xf numFmtId="4" fontId="0" fillId="4" borderId="0" xfId="0" applyNumberFormat="1" applyFill="1"/>
    <xf numFmtId="10" fontId="0" fillId="3" borderId="0" xfId="0" applyNumberFormat="1" applyFill="1"/>
    <xf numFmtId="10" fontId="0" fillId="3" borderId="0" xfId="1" applyNumberFormat="1" applyFont="1" applyFill="1"/>
    <xf numFmtId="0" fontId="0" fillId="0" borderId="4" xfId="0" applyBorder="1"/>
    <xf numFmtId="3" fontId="0" fillId="0" borderId="0" xfId="0" applyNumberFormat="1" applyBorder="1"/>
    <xf numFmtId="3" fontId="0" fillId="0" borderId="5" xfId="0" applyNumberFormat="1" applyBorder="1"/>
    <xf numFmtId="0" fontId="2" fillId="0" borderId="6" xfId="0" applyFont="1" applyBorder="1"/>
    <xf numFmtId="3" fontId="2" fillId="0" borderId="7" xfId="0" applyNumberFormat="1" applyFont="1" applyBorder="1"/>
    <xf numFmtId="3" fontId="2" fillId="0" borderId="8" xfId="0" applyNumberFormat="1" applyFont="1" applyBorder="1"/>
    <xf numFmtId="0" fontId="2" fillId="2" borderId="9" xfId="0" applyFont="1" applyFill="1" applyBorder="1" applyAlignment="1">
      <alignment horizontal="center"/>
    </xf>
    <xf numFmtId="3" fontId="2" fillId="2" borderId="10" xfId="0" applyNumberFormat="1" applyFont="1" applyFill="1" applyBorder="1" applyAlignment="1">
      <alignment horizontal="center"/>
    </xf>
    <xf numFmtId="3" fontId="2" fillId="2" borderId="11" xfId="0" applyNumberFormat="1" applyFont="1" applyFill="1" applyBorder="1" applyAlignment="1">
      <alignment horizontal="center"/>
    </xf>
    <xf numFmtId="0" fontId="0" fillId="0" borderId="1" xfId="0" applyBorder="1"/>
    <xf numFmtId="3" fontId="0" fillId="0" borderId="2" xfId="0" applyNumberFormat="1" applyBorder="1"/>
    <xf numFmtId="3" fontId="0" fillId="0" borderId="3" xfId="0" applyNumberFormat="1" applyBorder="1"/>
    <xf numFmtId="0" fontId="5" fillId="0" borderId="4" xfId="0" applyFont="1" applyBorder="1"/>
  </cellXfs>
  <cellStyles count="2">
    <cellStyle name="Normal" xfId="0" builtinId="0"/>
    <cellStyle name="Percent" xfId="1" builtinId="5"/>
  </cellStyles>
  <dxfs count="0"/>
  <tableStyles count="1" defaultTableStyle="TableStyleMedium2" defaultPivotStyle="PivotStyleLight16">
    <tableStyle name="Invisible" pivot="0" table="0" count="0" xr9:uid="{3B14D79B-8E70-4547-BC32-52B8B7005EA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23</xdr:row>
      <xdr:rowOff>0</xdr:rowOff>
    </xdr:from>
    <xdr:to>
      <xdr:col>17</xdr:col>
      <xdr:colOff>128779</xdr:colOff>
      <xdr:row>36</xdr:row>
      <xdr:rowOff>120864</xdr:rowOff>
    </xdr:to>
    <xdr:pic>
      <xdr:nvPicPr>
        <xdr:cNvPr id="5" name="Imagem 4">
          <a:extLst>
            <a:ext uri="{FF2B5EF4-FFF2-40B4-BE49-F238E27FC236}">
              <a16:creationId xmlns:a16="http://schemas.microsoft.com/office/drawing/2014/main" id="{9B27815B-154A-407E-98E1-4A3EE75D5010}"/>
            </a:ext>
          </a:extLst>
        </xdr:cNvPr>
        <xdr:cNvPicPr>
          <a:picLocks noChangeAspect="1"/>
        </xdr:cNvPicPr>
      </xdr:nvPicPr>
      <xdr:blipFill>
        <a:blip xmlns:r="http://schemas.openxmlformats.org/officeDocument/2006/relationships" r:embed="rId1"/>
        <a:stretch>
          <a:fillRect/>
        </a:stretch>
      </xdr:blipFill>
      <xdr:spPr>
        <a:xfrm>
          <a:off x="8978194" y="4259792"/>
          <a:ext cx="2695238" cy="2528572"/>
        </a:xfrm>
        <a:prstGeom prst="rect">
          <a:avLst/>
        </a:prstGeom>
      </xdr:spPr>
    </xdr:pic>
    <xdr:clientData/>
  </xdr:twoCellAnchor>
  <xdr:twoCellAnchor editAs="oneCell">
    <xdr:from>
      <xdr:col>13</xdr:col>
      <xdr:colOff>0</xdr:colOff>
      <xdr:row>6</xdr:row>
      <xdr:rowOff>0</xdr:rowOff>
    </xdr:from>
    <xdr:to>
      <xdr:col>21</xdr:col>
      <xdr:colOff>537471</xdr:colOff>
      <xdr:row>22</xdr:row>
      <xdr:rowOff>155715</xdr:rowOff>
    </xdr:to>
    <xdr:pic>
      <xdr:nvPicPr>
        <xdr:cNvPr id="6" name="Imagem 5">
          <a:extLst>
            <a:ext uri="{FF2B5EF4-FFF2-40B4-BE49-F238E27FC236}">
              <a16:creationId xmlns:a16="http://schemas.microsoft.com/office/drawing/2014/main" id="{B7672B78-D9F9-4E98-A23E-3ABA9338E6E3}"/>
            </a:ext>
          </a:extLst>
        </xdr:cNvPr>
        <xdr:cNvPicPr>
          <a:picLocks noChangeAspect="1"/>
        </xdr:cNvPicPr>
      </xdr:nvPicPr>
      <xdr:blipFill>
        <a:blip xmlns:r="http://schemas.openxmlformats.org/officeDocument/2006/relationships" r:embed="rId2"/>
        <a:stretch>
          <a:fillRect/>
        </a:stretch>
      </xdr:blipFill>
      <xdr:spPr>
        <a:xfrm>
          <a:off x="8978194" y="1111250"/>
          <a:ext cx="5538095" cy="31190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E656A-B4A6-41F1-A6C4-6427D6AFC742}">
  <dimension ref="A1:C34"/>
  <sheetViews>
    <sheetView workbookViewId="0"/>
  </sheetViews>
  <sheetFormatPr defaultRowHeight="15"/>
  <cols>
    <col min="1" max="2" width="36.5703125" customWidth="1"/>
  </cols>
  <sheetData>
    <row r="1" spans="1:3">
      <c r="A1" s="3" t="s">
        <v>29</v>
      </c>
    </row>
    <row r="3" spans="1:3">
      <c r="A3" t="s">
        <v>30</v>
      </c>
      <c r="B3" t="s">
        <v>31</v>
      </c>
      <c r="C3">
        <v>0</v>
      </c>
    </row>
    <row r="4" spans="1:3">
      <c r="A4" t="s">
        <v>32</v>
      </c>
    </row>
    <row r="5" spans="1:3">
      <c r="A5" t="s">
        <v>33</v>
      </c>
    </row>
    <row r="7" spans="1:3">
      <c r="A7" s="3" t="s">
        <v>34</v>
      </c>
      <c r="B7" t="s">
        <v>35</v>
      </c>
    </row>
    <row r="8" spans="1:3">
      <c r="B8">
        <v>2</v>
      </c>
    </row>
    <row r="10" spans="1:3">
      <c r="A10" t="s">
        <v>36</v>
      </c>
    </row>
    <row r="11" spans="1:3">
      <c r="A11" t="e">
        <f>CB_DATA_!#REF!</f>
        <v>#REF!</v>
      </c>
      <c r="B11" t="e">
        <f>'Example MC'!#REF!</f>
        <v>#REF!</v>
      </c>
    </row>
    <row r="13" spans="1:3">
      <c r="A13" t="s">
        <v>37</v>
      </c>
    </row>
    <row r="14" spans="1:3">
      <c r="A14" t="s">
        <v>41</v>
      </c>
      <c r="B14" t="s">
        <v>45</v>
      </c>
    </row>
    <row r="16" spans="1:3">
      <c r="A16" t="s">
        <v>38</v>
      </c>
    </row>
    <row r="19" spans="1:2">
      <c r="A19" t="s">
        <v>39</v>
      </c>
    </row>
    <row r="20" spans="1:2">
      <c r="A20">
        <v>34</v>
      </c>
      <c r="B20">
        <v>31</v>
      </c>
    </row>
    <row r="25" spans="1:2">
      <c r="A25" s="3" t="s">
        <v>40</v>
      </c>
    </row>
    <row r="26" spans="1:2">
      <c r="A26" s="5" t="s">
        <v>42</v>
      </c>
      <c r="B26" s="5" t="s">
        <v>46</v>
      </c>
    </row>
    <row r="27" spans="1:2">
      <c r="A27" t="s">
        <v>43</v>
      </c>
      <c r="B27" t="s">
        <v>54</v>
      </c>
    </row>
    <row r="28" spans="1:2">
      <c r="A28" s="5" t="s">
        <v>44</v>
      </c>
      <c r="B28" s="5" t="s">
        <v>44</v>
      </c>
    </row>
    <row r="29" spans="1:2">
      <c r="A29" s="5" t="s">
        <v>51</v>
      </c>
      <c r="B29" s="5" t="s">
        <v>42</v>
      </c>
    </row>
    <row r="30" spans="1:2">
      <c r="A30" t="s">
        <v>55</v>
      </c>
      <c r="B30" t="s">
        <v>49</v>
      </c>
    </row>
    <row r="31" spans="1:2">
      <c r="A31" s="5" t="s">
        <v>44</v>
      </c>
      <c r="B31" s="5" t="s">
        <v>44</v>
      </c>
    </row>
    <row r="32" spans="1:2">
      <c r="A32" s="5" t="s">
        <v>52</v>
      </c>
    </row>
    <row r="33" spans="1:1">
      <c r="A33" t="s">
        <v>53</v>
      </c>
    </row>
    <row r="34" spans="1:1">
      <c r="A34" s="5" t="s">
        <v>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CCF00-514C-4DC5-84E8-15EEF52D5314}">
  <dimension ref="B2:L31"/>
  <sheetViews>
    <sheetView showGridLines="0" tabSelected="1" zoomScale="118" workbookViewId="0">
      <selection activeCell="J31" sqref="J31"/>
    </sheetView>
  </sheetViews>
  <sheetFormatPr defaultRowHeight="15"/>
  <cols>
    <col min="2" max="2" width="11.85546875" bestFit="1" customWidth="1"/>
    <col min="3" max="14" width="10.5703125" customWidth="1"/>
  </cols>
  <sheetData>
    <row r="2" spans="2:9">
      <c r="B2" t="s">
        <v>2</v>
      </c>
      <c r="C2" s="2">
        <v>125000</v>
      </c>
      <c r="D2">
        <f>+C2*1.1</f>
        <v>137500</v>
      </c>
      <c r="E2">
        <f>+D2*0.9</f>
        <v>123750</v>
      </c>
      <c r="F2">
        <f t="shared" ref="F2" si="0">+E2*1.1</f>
        <v>136125</v>
      </c>
      <c r="G2">
        <f>+F2+1125</f>
        <v>137250</v>
      </c>
    </row>
    <row r="3" spans="2:9">
      <c r="B3" t="s">
        <v>3</v>
      </c>
      <c r="C3">
        <v>12.8</v>
      </c>
      <c r="D3">
        <v>13.4</v>
      </c>
      <c r="E3">
        <v>13.3</v>
      </c>
      <c r="F3">
        <v>13.2</v>
      </c>
      <c r="G3">
        <v>13.2</v>
      </c>
    </row>
    <row r="4" spans="2:9">
      <c r="B4" t="s">
        <v>4</v>
      </c>
      <c r="C4" s="1">
        <v>0.16900000000000001</v>
      </c>
      <c r="D4" s="1">
        <v>0.16750000000000001</v>
      </c>
      <c r="E4" s="1">
        <v>0.16800000000000001</v>
      </c>
      <c r="F4" s="1">
        <v>0.16900000000000001</v>
      </c>
      <c r="G4" s="8">
        <v>0.17</v>
      </c>
    </row>
    <row r="5" spans="2:9">
      <c r="B5" t="s">
        <v>5</v>
      </c>
      <c r="C5" s="2">
        <v>565400</v>
      </c>
      <c r="D5" s="2">
        <f>+C5*1.075</f>
        <v>607805</v>
      </c>
      <c r="E5" s="2">
        <f t="shared" ref="E5:G5" si="1">+D5*1.075</f>
        <v>653390.375</v>
      </c>
      <c r="F5" s="2">
        <f t="shared" si="1"/>
        <v>702394.65312499995</v>
      </c>
      <c r="G5" s="2">
        <f t="shared" si="1"/>
        <v>755074.25210937497</v>
      </c>
      <c r="H5" s="2"/>
    </row>
    <row r="6" spans="2:9">
      <c r="C6" s="2"/>
      <c r="D6" s="2"/>
      <c r="E6" s="2"/>
      <c r="F6" s="2"/>
      <c r="G6" s="2"/>
      <c r="H6" s="2"/>
    </row>
    <row r="7" spans="2:9">
      <c r="B7" t="s">
        <v>8</v>
      </c>
      <c r="C7" s="2">
        <v>4650400</v>
      </c>
      <c r="D7" s="2">
        <v>4650400</v>
      </c>
      <c r="E7" s="2">
        <v>4650400</v>
      </c>
      <c r="F7" s="2">
        <v>4650400</v>
      </c>
      <c r="G7" s="2">
        <v>4650400</v>
      </c>
      <c r="H7" s="2"/>
    </row>
    <row r="8" spans="2:9">
      <c r="B8" t="s">
        <v>9</v>
      </c>
      <c r="C8" s="1">
        <v>0.04</v>
      </c>
      <c r="D8" s="1">
        <v>0.04</v>
      </c>
      <c r="E8" s="1">
        <v>0.04</v>
      </c>
      <c r="F8" s="1">
        <v>4.2500000000000003E-2</v>
      </c>
      <c r="G8" s="1">
        <v>4.2500000000000003E-2</v>
      </c>
      <c r="H8" s="2"/>
    </row>
    <row r="9" spans="2:9">
      <c r="B9" t="s">
        <v>11</v>
      </c>
      <c r="C9" s="1">
        <v>0.28000000000000003</v>
      </c>
      <c r="D9" s="1">
        <v>0.2756768</v>
      </c>
      <c r="E9" s="1">
        <v>0.27142035020799998</v>
      </c>
      <c r="F9" s="1">
        <v>0.27482333170439582</v>
      </c>
      <c r="G9" s="8">
        <v>0.27826897869383943</v>
      </c>
      <c r="H9" s="2"/>
    </row>
    <row r="10" spans="2:9">
      <c r="B10" t="s">
        <v>18</v>
      </c>
      <c r="C10" s="2">
        <f>+C15*0.05</f>
        <v>80000</v>
      </c>
      <c r="D10" s="2">
        <f t="shared" ref="D10:G10" si="2">+D15*0.05</f>
        <v>92125</v>
      </c>
      <c r="E10" s="2">
        <f t="shared" si="2"/>
        <v>82293.75</v>
      </c>
      <c r="F10" s="2">
        <f t="shared" si="2"/>
        <v>89842.5</v>
      </c>
      <c r="G10" s="2">
        <f t="shared" si="2"/>
        <v>90585</v>
      </c>
      <c r="H10" s="2"/>
      <c r="I10" s="2"/>
    </row>
    <row r="11" spans="2:9">
      <c r="B11" t="s">
        <v>19</v>
      </c>
      <c r="C11" s="2">
        <f>+C15*0.175</f>
        <v>280000</v>
      </c>
      <c r="D11" s="2">
        <f>+D15*0.17</f>
        <v>313225</v>
      </c>
      <c r="E11" s="2">
        <f>+E15*0.18</f>
        <v>296257.5</v>
      </c>
      <c r="F11" s="2">
        <f>+F15*0.17</f>
        <v>305464.5</v>
      </c>
      <c r="G11" s="2">
        <f>+G15*0.17</f>
        <v>307989</v>
      </c>
      <c r="H11" s="2"/>
      <c r="I11" s="2"/>
    </row>
    <row r="12" spans="2:9">
      <c r="B12" t="s">
        <v>20</v>
      </c>
      <c r="C12" s="2">
        <f>+ROUND(C15*0.075/100,0)*100</f>
        <v>120000</v>
      </c>
      <c r="D12" s="2">
        <f t="shared" ref="D12:G12" si="3">+ROUND(D15*0.075/100,0)*100</f>
        <v>138200</v>
      </c>
      <c r="E12" s="2">
        <f t="shared" si="3"/>
        <v>123400</v>
      </c>
      <c r="F12" s="2">
        <f t="shared" si="3"/>
        <v>134800</v>
      </c>
      <c r="G12" s="2">
        <f t="shared" si="3"/>
        <v>135900</v>
      </c>
      <c r="H12" s="2"/>
      <c r="I12" s="2"/>
    </row>
    <row r="13" spans="2:9">
      <c r="C13" s="2"/>
      <c r="D13" s="2"/>
      <c r="E13" s="2"/>
      <c r="F13" s="2"/>
      <c r="G13" s="2"/>
      <c r="H13" s="2"/>
      <c r="I13" s="2"/>
    </row>
    <row r="14" spans="2:9">
      <c r="B14" s="15"/>
      <c r="C14" s="16">
        <v>1</v>
      </c>
      <c r="D14" s="16">
        <v>2</v>
      </c>
      <c r="E14" s="16">
        <v>3</v>
      </c>
      <c r="F14" s="16">
        <v>4</v>
      </c>
      <c r="G14" s="17">
        <v>5</v>
      </c>
      <c r="H14" s="2"/>
      <c r="I14" s="2"/>
    </row>
    <row r="15" spans="2:9">
      <c r="B15" s="9" t="s">
        <v>1</v>
      </c>
      <c r="C15" s="10">
        <f>+C2*C3</f>
        <v>1600000</v>
      </c>
      <c r="D15" s="10">
        <f t="shared" ref="D15:G15" si="4">+D2*D3</f>
        <v>1842500</v>
      </c>
      <c r="E15" s="10">
        <f t="shared" si="4"/>
        <v>1645875</v>
      </c>
      <c r="F15" s="10">
        <f t="shared" si="4"/>
        <v>1796850</v>
      </c>
      <c r="G15" s="11">
        <f t="shared" si="4"/>
        <v>1811700</v>
      </c>
      <c r="H15" s="2"/>
      <c r="I15" s="2"/>
    </row>
    <row r="16" spans="2:9">
      <c r="B16" s="9" t="s">
        <v>6</v>
      </c>
      <c r="C16" s="10">
        <f>-+C4*C15</f>
        <v>-270400</v>
      </c>
      <c r="D16" s="10">
        <f t="shared" ref="D16:G16" si="5">+D4*D15</f>
        <v>308618.75</v>
      </c>
      <c r="E16" s="10">
        <f t="shared" si="5"/>
        <v>276507</v>
      </c>
      <c r="F16" s="10">
        <f t="shared" si="5"/>
        <v>303667.65000000002</v>
      </c>
      <c r="G16" s="11">
        <f t="shared" si="5"/>
        <v>307989</v>
      </c>
      <c r="H16" s="2"/>
      <c r="I16" s="2"/>
    </row>
    <row r="17" spans="2:12">
      <c r="B17" s="9" t="s">
        <v>5</v>
      </c>
      <c r="C17" s="10">
        <f>+-C5</f>
        <v>-565400</v>
      </c>
      <c r="D17" s="10">
        <f t="shared" ref="D17:G17" si="6">+-D5</f>
        <v>-607805</v>
      </c>
      <c r="E17" s="10">
        <f t="shared" si="6"/>
        <v>-653390.375</v>
      </c>
      <c r="F17" s="10">
        <f t="shared" si="6"/>
        <v>-702394.65312499995</v>
      </c>
      <c r="G17" s="11">
        <f t="shared" si="6"/>
        <v>-755074.25210937497</v>
      </c>
      <c r="H17" s="2"/>
    </row>
    <row r="18" spans="2:12">
      <c r="B18" s="9" t="s">
        <v>18</v>
      </c>
      <c r="C18" s="10">
        <f>+-C10</f>
        <v>-80000</v>
      </c>
      <c r="D18" s="10">
        <f t="shared" ref="D18:G18" si="7">+-D10</f>
        <v>-92125</v>
      </c>
      <c r="E18" s="10">
        <f t="shared" si="7"/>
        <v>-82293.75</v>
      </c>
      <c r="F18" s="10">
        <f t="shared" si="7"/>
        <v>-89842.5</v>
      </c>
      <c r="G18" s="11">
        <f t="shared" si="7"/>
        <v>-90585</v>
      </c>
      <c r="H18" s="2"/>
    </row>
    <row r="19" spans="2:12">
      <c r="B19" s="12" t="s">
        <v>0</v>
      </c>
      <c r="C19" s="13">
        <f>SUM(C15:C18)</f>
        <v>684200</v>
      </c>
      <c r="D19" s="13">
        <f t="shared" ref="D19:G19" si="8">SUM(D15:D18)</f>
        <v>1451188.75</v>
      </c>
      <c r="E19" s="13">
        <f t="shared" si="8"/>
        <v>1186697.875</v>
      </c>
      <c r="F19" s="13">
        <f t="shared" si="8"/>
        <v>1308280.496875</v>
      </c>
      <c r="G19" s="14">
        <f t="shared" si="8"/>
        <v>1274029.7478906251</v>
      </c>
      <c r="H19" s="2"/>
    </row>
    <row r="20" spans="2:12">
      <c r="B20" s="9" t="s">
        <v>7</v>
      </c>
      <c r="C20" s="10">
        <f>+-C7*C8</f>
        <v>-186016</v>
      </c>
      <c r="D20" s="10">
        <f>+-D7*D8</f>
        <v>-186016</v>
      </c>
      <c r="E20" s="10">
        <f>+-E7*E8</f>
        <v>-186016</v>
      </c>
      <c r="F20" s="10">
        <f>+-F7*F8</f>
        <v>-197642</v>
      </c>
      <c r="G20" s="11">
        <f>+-G7*G8</f>
        <v>-197642</v>
      </c>
      <c r="H20" s="2"/>
      <c r="J20" t="s">
        <v>47</v>
      </c>
      <c r="K20" t="s">
        <v>48</v>
      </c>
    </row>
    <row r="21" spans="2:12">
      <c r="B21" s="12" t="s">
        <v>10</v>
      </c>
      <c r="C21" s="13">
        <f>SUM(C19:C20)</f>
        <v>498184</v>
      </c>
      <c r="D21" s="13">
        <f t="shared" ref="D21:G21" si="9">SUM(D19:D20)</f>
        <v>1265172.75</v>
      </c>
      <c r="E21" s="13">
        <f t="shared" si="9"/>
        <v>1000681.875</v>
      </c>
      <c r="F21" s="13">
        <f t="shared" si="9"/>
        <v>1110638.496875</v>
      </c>
      <c r="G21" s="14">
        <f t="shared" si="9"/>
        <v>1076387.7478906251</v>
      </c>
      <c r="H21" s="2"/>
      <c r="I21" t="s">
        <v>14</v>
      </c>
      <c r="J21" s="7">
        <v>0.09</v>
      </c>
      <c r="K21" s="1">
        <v>7.4999999999999997E-3</v>
      </c>
      <c r="L21" s="1">
        <v>1.4999999999999999E-2</v>
      </c>
    </row>
    <row r="22" spans="2:12">
      <c r="B22" s="9" t="s">
        <v>12</v>
      </c>
      <c r="C22" s="10">
        <f>+-C21*C9</f>
        <v>-139491.52000000002</v>
      </c>
      <c r="D22" s="10">
        <f t="shared" ref="D22:G22" si="10">+-D21*D9</f>
        <v>-348778.77516720002</v>
      </c>
      <c r="E22" s="10">
        <f t="shared" si="10"/>
        <v>-271605.42495929805</v>
      </c>
      <c r="F22" s="10">
        <f t="shared" si="10"/>
        <v>-305229.37203034968</v>
      </c>
      <c r="G22" s="11">
        <f t="shared" si="10"/>
        <v>-299525.31928408617</v>
      </c>
      <c r="H22" s="2"/>
      <c r="I22" s="2" t="s">
        <v>15</v>
      </c>
      <c r="J22" s="7">
        <v>1.4999999999999999E-2</v>
      </c>
      <c r="K22" s="1">
        <v>5.0000000000000001E-3</v>
      </c>
      <c r="L22" s="1">
        <v>2.5000000000000001E-3</v>
      </c>
    </row>
    <row r="23" spans="2:12">
      <c r="B23" s="12" t="s">
        <v>13</v>
      </c>
      <c r="C23" s="13">
        <f>SUM(C21:C22)</f>
        <v>358692.48</v>
      </c>
      <c r="D23" s="13">
        <f t="shared" ref="D23" si="11">SUM(D21:D22)</f>
        <v>916393.97483279998</v>
      </c>
      <c r="E23" s="13">
        <f t="shared" ref="E23" si="12">SUM(E21:E22)</f>
        <v>729076.45004070201</v>
      </c>
      <c r="F23" s="13">
        <f t="shared" ref="F23" si="13">SUM(F21:F22)</f>
        <v>805409.12484465027</v>
      </c>
      <c r="G23" s="14">
        <f t="shared" ref="G23" si="14">SUM(G21:G22)</f>
        <v>776862.42860653903</v>
      </c>
      <c r="H23" s="2"/>
      <c r="I23" s="2"/>
      <c r="J23" s="2"/>
    </row>
    <row r="24" spans="2:12">
      <c r="C24" s="2"/>
      <c r="D24" s="2"/>
      <c r="E24" s="2"/>
      <c r="F24" s="2"/>
      <c r="G24" s="2"/>
      <c r="H24" s="2"/>
      <c r="I24" s="2"/>
      <c r="J24" s="2"/>
    </row>
    <row r="25" spans="2:12">
      <c r="B25" s="18" t="s">
        <v>21</v>
      </c>
      <c r="C25" s="19">
        <f>+C19*(1-C9)</f>
        <v>492624</v>
      </c>
      <c r="D25" s="19">
        <f t="shared" ref="D25:G25" si="15">+D19*(1-D9)</f>
        <v>1051129.6792039999</v>
      </c>
      <c r="E25" s="19">
        <f t="shared" si="15"/>
        <v>864603.92217641068</v>
      </c>
      <c r="F25" s="19">
        <f t="shared" si="15"/>
        <v>948734.49191993009</v>
      </c>
      <c r="G25" s="20">
        <f t="shared" si="15"/>
        <v>919506.79111953103</v>
      </c>
      <c r="H25" s="2"/>
      <c r="I25" s="2" t="s">
        <v>16</v>
      </c>
      <c r="J25" s="2">
        <f>+NPV(J21,C29:G29)</f>
        <v>2408472.4303479414</v>
      </c>
    </row>
    <row r="26" spans="2:12">
      <c r="B26" s="9" t="str">
        <f>+B18</f>
        <v>D&amp;A</v>
      </c>
      <c r="C26" s="10">
        <f>+C18</f>
        <v>-80000</v>
      </c>
      <c r="D26" s="10">
        <f t="shared" ref="D26:G26" si="16">+D18</f>
        <v>-92125</v>
      </c>
      <c r="E26" s="10">
        <f t="shared" si="16"/>
        <v>-82293.75</v>
      </c>
      <c r="F26" s="10">
        <f t="shared" si="16"/>
        <v>-89842.5</v>
      </c>
      <c r="G26" s="11">
        <f t="shared" si="16"/>
        <v>-90585</v>
      </c>
      <c r="H26" s="2"/>
      <c r="I26" s="2" t="s">
        <v>17</v>
      </c>
      <c r="J26" s="2">
        <f>+((G29*(1+J22))/(J21-J22))/((1+J21)^G14)</f>
        <v>6073433.3276980994</v>
      </c>
    </row>
    <row r="27" spans="2:12">
      <c r="B27" s="21" t="s">
        <v>22</v>
      </c>
      <c r="C27" s="10">
        <v>0</v>
      </c>
      <c r="D27" s="10">
        <f>+-(D11-C11)</f>
        <v>-33225</v>
      </c>
      <c r="E27" s="10">
        <f t="shared" ref="E27:G27" si="17">+-(E11-D11)</f>
        <v>16967.5</v>
      </c>
      <c r="F27" s="10">
        <f t="shared" si="17"/>
        <v>-9207</v>
      </c>
      <c r="G27" s="11">
        <f t="shared" si="17"/>
        <v>-2524.5</v>
      </c>
      <c r="H27" s="2"/>
      <c r="I27" s="4" t="s">
        <v>24</v>
      </c>
      <c r="J27" s="4">
        <f>SUM(J25:J26)</f>
        <v>8481905.7580460403</v>
      </c>
    </row>
    <row r="28" spans="2:12">
      <c r="B28" s="9" t="s">
        <v>20</v>
      </c>
      <c r="C28" s="10">
        <f>+-C12</f>
        <v>-120000</v>
      </c>
      <c r="D28" s="10">
        <f t="shared" ref="D28:G28" si="18">+-D12</f>
        <v>-138200</v>
      </c>
      <c r="E28" s="10">
        <f t="shared" si="18"/>
        <v>-123400</v>
      </c>
      <c r="F28" s="10">
        <f t="shared" si="18"/>
        <v>-134800</v>
      </c>
      <c r="G28" s="11">
        <f t="shared" si="18"/>
        <v>-135900</v>
      </c>
      <c r="H28" s="2"/>
      <c r="I28" s="2" t="s">
        <v>25</v>
      </c>
      <c r="J28" s="2">
        <f>+-C7</f>
        <v>-4650400</v>
      </c>
    </row>
    <row r="29" spans="2:12">
      <c r="B29" s="12" t="s">
        <v>23</v>
      </c>
      <c r="C29" s="13">
        <f>SUM(C25:C28)</f>
        <v>292624</v>
      </c>
      <c r="D29" s="13">
        <f t="shared" ref="D29:G29" si="19">SUM(D25:D28)</f>
        <v>787579.67920399993</v>
      </c>
      <c r="E29" s="13">
        <f t="shared" si="19"/>
        <v>675877.67217641068</v>
      </c>
      <c r="F29" s="13">
        <f t="shared" si="19"/>
        <v>714884.99191993009</v>
      </c>
      <c r="G29" s="14">
        <f t="shared" si="19"/>
        <v>690497.29111953103</v>
      </c>
      <c r="H29" s="2"/>
      <c r="I29" s="2" t="s">
        <v>26</v>
      </c>
      <c r="J29" s="2">
        <f>SUM(J27:J28)</f>
        <v>3831505.7580460403</v>
      </c>
    </row>
    <row r="30" spans="2:12">
      <c r="I30" s="2" t="s">
        <v>27</v>
      </c>
      <c r="J30" s="2">
        <v>100000</v>
      </c>
    </row>
    <row r="31" spans="2:12">
      <c r="I31" s="2" t="s">
        <v>28</v>
      </c>
      <c r="J31" s="6">
        <f>+J29/J30</f>
        <v>38.315057580460405</v>
      </c>
    </row>
  </sheetData>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Example MC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dc:creator>
  <cp:lastModifiedBy>Victor Barros</cp:lastModifiedBy>
  <dcterms:created xsi:type="dcterms:W3CDTF">2019-12-04T14:06:07Z</dcterms:created>
  <dcterms:modified xsi:type="dcterms:W3CDTF">2020-11-18T15:39:20Z</dcterms:modified>
</cp:coreProperties>
</file>